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19年正式文件\钦政办\钦政办52号（加快实施“四建一通”工程推进“四好农村路”高质量发展工作实施方案（2019-2021年）的通知）最新版\"/>
    </mc:Choice>
  </mc:AlternateContent>
  <bookViews>
    <workbookView xWindow="0" yWindow="0" windowWidth="29040" windowHeight="12768"/>
  </bookViews>
  <sheets>
    <sheet name="2019-2021年“四建一通”工程项目建设方案（建议）" sheetId="4" r:id="rId1"/>
  </sheets>
  <definedNames>
    <definedName name="_xlnm.Print_Area" hidden="1">#REF!</definedName>
    <definedName name="_xlnm.Print_Titles" hidden="1">#N/A</definedName>
  </definedNames>
  <calcPr calcId="162913"/>
</workbook>
</file>

<file path=xl/calcChain.xml><?xml version="1.0" encoding="utf-8"?>
<calcChain xmlns="http://schemas.openxmlformats.org/spreadsheetml/2006/main">
  <c r="U20" i="4" l="1"/>
  <c r="R20" i="4"/>
  <c r="T20" i="4" s="1"/>
  <c r="L20" i="4"/>
  <c r="J20" i="4"/>
  <c r="U19" i="4"/>
  <c r="R19" i="4"/>
  <c r="J19" i="4"/>
  <c r="Z18" i="4"/>
  <c r="AB18" i="4" s="1"/>
  <c r="Y18" i="4"/>
  <c r="Y7" i="4" s="1"/>
  <c r="X18" i="4"/>
  <c r="W18" i="4"/>
  <c r="W7" i="4" s="1"/>
  <c r="Y17" i="4"/>
  <c r="X17" i="4"/>
  <c r="V17" i="4"/>
  <c r="V7" i="4" s="1"/>
  <c r="U17" i="4"/>
  <c r="R17" i="4"/>
  <c r="T17" i="4" s="1"/>
  <c r="T7" i="4" s="1"/>
  <c r="J17" i="4"/>
  <c r="Z17" i="4" s="1"/>
  <c r="Y16" i="4"/>
  <c r="X16" i="4"/>
  <c r="V16" i="4"/>
  <c r="U16" i="4"/>
  <c r="T16" i="4"/>
  <c r="S16" i="4"/>
  <c r="R16" i="4"/>
  <c r="J16" i="4"/>
  <c r="Z16" i="4" s="1"/>
  <c r="Z15" i="4"/>
  <c r="X15" i="4"/>
  <c r="R15" i="4"/>
  <c r="P15" i="4"/>
  <c r="L15" i="4"/>
  <c r="AB15" i="4" s="1"/>
  <c r="K15" i="4"/>
  <c r="AA15" i="4" s="1"/>
  <c r="Z14" i="4"/>
  <c r="X14" i="4"/>
  <c r="R14" i="4"/>
  <c r="P14" i="4"/>
  <c r="L14" i="4"/>
  <c r="AB14" i="4" s="1"/>
  <c r="K14" i="4"/>
  <c r="J14" i="4"/>
  <c r="R13" i="4"/>
  <c r="P13" i="4"/>
  <c r="J13" i="4"/>
  <c r="Z13" i="4" s="1"/>
  <c r="R12" i="4"/>
  <c r="P12" i="4"/>
  <c r="J12" i="4"/>
  <c r="L12" i="4" s="1"/>
  <c r="R11" i="4"/>
  <c r="P11" i="4"/>
  <c r="P8" i="4" s="1"/>
  <c r="J11" i="4"/>
  <c r="L11" i="4" s="1"/>
  <c r="J10" i="4"/>
  <c r="L10" i="4" s="1"/>
  <c r="J9" i="4"/>
  <c r="L9" i="4" s="1"/>
  <c r="Y8" i="4"/>
  <c r="W8" i="4"/>
  <c r="V8" i="4"/>
  <c r="U8" i="4"/>
  <c r="T8" i="4"/>
  <c r="S8" i="4"/>
  <c r="R8" i="4"/>
  <c r="Q8" i="4"/>
  <c r="O8" i="4"/>
  <c r="N8" i="4"/>
  <c r="M8" i="4"/>
  <c r="I8" i="4"/>
  <c r="H8" i="4"/>
  <c r="D8" i="4"/>
  <c r="C8" i="4"/>
  <c r="U7" i="4"/>
  <c r="Q7" i="4"/>
  <c r="P7" i="4"/>
  <c r="O7" i="4"/>
  <c r="N7" i="4"/>
  <c r="M7" i="4"/>
  <c r="I7" i="4"/>
  <c r="H7" i="4"/>
  <c r="E7" i="4"/>
  <c r="D7" i="4"/>
  <c r="C7" i="4"/>
  <c r="Z7" i="4" l="1"/>
  <c r="Z8" i="4"/>
  <c r="X13" i="4"/>
  <c r="AA16" i="4"/>
  <c r="AB16" i="4"/>
  <c r="AB17" i="4"/>
  <c r="AA17" i="4"/>
  <c r="L13" i="4"/>
  <c r="AB13" i="4" s="1"/>
  <c r="K16" i="4"/>
  <c r="S17" i="4"/>
  <c r="S7" i="4" s="1"/>
  <c r="R7" i="4"/>
  <c r="K8" i="4"/>
  <c r="AA14" i="4"/>
  <c r="L16" i="4"/>
  <c r="K17" i="4"/>
  <c r="K7" i="4" s="1"/>
  <c r="AA18" i="4"/>
  <c r="L17" i="4"/>
  <c r="AB8" i="4" l="1"/>
  <c r="AB7" i="4"/>
  <c r="L7" i="4"/>
  <c r="J7" i="4" s="1"/>
  <c r="X8" i="4"/>
  <c r="X7" i="4"/>
  <c r="L8" i="4"/>
  <c r="J8" i="4" s="1"/>
  <c r="AA7" i="4"/>
  <c r="AA8" i="4"/>
</calcChain>
</file>

<file path=xl/sharedStrings.xml><?xml version="1.0" encoding="utf-8"?>
<sst xmlns="http://schemas.openxmlformats.org/spreadsheetml/2006/main" count="55" uniqueCount="39">
  <si>
    <t>中央及自治区补助</t>
  </si>
  <si>
    <t>市级配套</t>
  </si>
  <si>
    <t>县级配套</t>
  </si>
  <si>
    <t>合计</t>
  </si>
  <si>
    <t>新城至小董</t>
  </si>
  <si>
    <t>新棠至大垌</t>
  </si>
  <si>
    <t>横县勒竹至灵山</t>
  </si>
  <si>
    <t>官垌至福旺</t>
  </si>
  <si>
    <t>六硍至官垌</t>
  </si>
  <si>
    <t>公车至龙门</t>
  </si>
  <si>
    <t>六加至坪山垌</t>
  </si>
  <si>
    <t>县乡道安防</t>
  </si>
  <si>
    <t>村道安防</t>
  </si>
  <si>
    <t>危桥改造</t>
  </si>
  <si>
    <r>
      <rPr>
        <sz val="32"/>
        <color theme="1"/>
        <rFont val="方正黑体_GBK"/>
        <family val="4"/>
        <charset val="134"/>
      </rPr>
      <t>附件</t>
    </r>
    <r>
      <rPr>
        <sz val="32"/>
        <color theme="1"/>
        <rFont val="Times New Roman"/>
        <family val="1"/>
      </rPr>
      <t>1</t>
    </r>
  </si>
  <si>
    <t>农村公路安全生命防护建设工程</t>
    <phoneticPr fontId="77" type="noConversion"/>
  </si>
  <si>
    <t>项目类型</t>
  </si>
  <si>
    <t>项目名称</t>
  </si>
  <si>
    <t>项目数（个）</t>
  </si>
  <si>
    <t>建设年限</t>
  </si>
  <si>
    <t>总投资（万元）</t>
  </si>
  <si>
    <t>备注</t>
  </si>
  <si>
    <t>开工年</t>
  </si>
  <si>
    <t>完工年</t>
  </si>
  <si>
    <t>其中</t>
  </si>
  <si>
    <t>建设规模</t>
  </si>
  <si>
    <t>市县配套   合计</t>
  </si>
  <si>
    <t>市县配套
 合计</t>
  </si>
  <si>
    <t>公里</t>
  </si>
  <si>
    <t>延米</t>
  </si>
  <si>
    <t>钦州市2019－2021年“四建一通”工程项目建设投资计划表</t>
    <phoneticPr fontId="77" type="noConversion"/>
  </si>
  <si>
    <t>乡乡通二级公路建设工程</t>
    <phoneticPr fontId="77" type="noConversion"/>
  </si>
  <si>
    <t>农村公路“畅返不畅”整治建设工程</t>
    <phoneticPr fontId="77" type="noConversion"/>
  </si>
  <si>
    <t>建制村窄路面拓宽改造建设工程</t>
    <phoneticPr fontId="77" type="noConversion"/>
  </si>
  <si>
    <t>市级
配套</t>
    <phoneticPr fontId="77" type="noConversion"/>
  </si>
  <si>
    <t>建设规模</t>
    <phoneticPr fontId="77" type="noConversion"/>
  </si>
  <si>
    <t>乡乡通二级
小计</t>
    <phoneticPr fontId="77" type="noConversion"/>
  </si>
  <si>
    <r>
      <rPr>
        <sz val="12"/>
        <color theme="1"/>
        <rFont val="Times New Roman"/>
        <family val="1"/>
      </rPr>
      <t>2019</t>
    </r>
    <r>
      <rPr>
        <sz val="12"/>
        <color theme="1"/>
        <rFont val="方正黑体_GBK"/>
        <family val="4"/>
        <charset val="134"/>
      </rPr>
      <t>年计划投资（万元）</t>
    </r>
    <phoneticPr fontId="77" type="noConversion"/>
  </si>
  <si>
    <r>
      <rPr>
        <sz val="12"/>
        <color theme="1"/>
        <rFont val="Times New Roman"/>
        <family val="1"/>
      </rPr>
      <t>2020</t>
    </r>
    <r>
      <rPr>
        <sz val="12"/>
        <color theme="1"/>
        <rFont val="方正黑体_GBK"/>
        <family val="4"/>
        <charset val="134"/>
      </rPr>
      <t>年计划投资（万元）</t>
    </r>
    <phoneticPr fontId="7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</si>
</sst>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1" formatCode="_ * #,##0_ ;_ * \-#,##0_ ;_ * &quot;-&quot;_ ;_ @_ "/>
    <numFmt numFmtId="43" formatCode="_ * #,##0.00_ ;_ * \-#,##0.00_ ;_ * &quot;-&quot;??_ ;_ @_ "/>
    <numFmt numFmtId="176" formatCode="_-* #,##0.00&quot;$&quot;_-;\-* #,##0.00&quot;$&quot;_-;_-* &quot;-&quot;??&quot;$&quot;_-;_-@_-"/>
    <numFmt numFmtId="177" formatCode="&quot;$&quot;#,##0.00_);[Red]\(&quot;$&quot;#,##0.00\)"/>
    <numFmt numFmtId="178" formatCode="_-&quot;$&quot;* #,##0_-;\-&quot;$&quot;* #,##0_-;_-&quot;$&quot;* &quot;-&quot;_-;_-@_-"/>
    <numFmt numFmtId="179" formatCode="&quot;$&quot;\ #,##0_-;[Red]&quot;$&quot;\ #,##0\-"/>
    <numFmt numFmtId="180" formatCode="yy\.mm\.dd"/>
    <numFmt numFmtId="181" formatCode="#,##0;\-#,##0;&quot;-&quot;"/>
    <numFmt numFmtId="182" formatCode="0_ "/>
    <numFmt numFmtId="183" formatCode="_(&quot;$&quot;* #,##0_);_(&quot;$&quot;* \(#,##0\);_(&quot;$&quot;* &quot;-&quot;_);_(@_)"/>
    <numFmt numFmtId="184" formatCode="#,##0;\(#,##0\)"/>
    <numFmt numFmtId="185" formatCode="&quot;$&quot;\ #,##0.00_-;[Red]&quot;$&quot;\ #,##0.00\-"/>
    <numFmt numFmtId="186" formatCode="_(&quot;$&quot;* #,##0.00_);_(&quot;$&quot;* \(#,##0.00\);_(&quot;$&quot;* &quot;-&quot;??_);_(@_)"/>
    <numFmt numFmtId="187" formatCode="0.00_ "/>
    <numFmt numFmtId="188" formatCode="\$#,##0;\(\$#,##0\)"/>
    <numFmt numFmtId="189" formatCode="#,##0.0_);\(#,##0.0\)"/>
    <numFmt numFmtId="190" formatCode="_-&quot;$&quot;\ * #,##0_-;_-&quot;$&quot;\ * #,##0\-;_-&quot;$&quot;\ * &quot;-&quot;_-;_-@_-"/>
    <numFmt numFmtId="191" formatCode="_-* #,##0.00_-;\-* #,##0.00_-;_-* &quot;-&quot;??_-;_-@_-"/>
    <numFmt numFmtId="192" formatCode="_-* #,##0&quot;$&quot;_-;\-* #,##0&quot;$&quot;_-;_-* &quot;-&quot;&quot;$&quot;_-;_-@_-"/>
    <numFmt numFmtId="193" formatCode="_-&quot;$&quot;\ * #,##0.00_-;_-&quot;$&quot;\ * #,##0.00\-;_-&quot;$&quot;\ * &quot;-&quot;??_-;_-@_-"/>
    <numFmt numFmtId="194" formatCode="0.0"/>
    <numFmt numFmtId="195" formatCode="&quot;$&quot;#,##0_);[Red]\(&quot;$&quot;#,##0\)"/>
    <numFmt numFmtId="196" formatCode="_-* #,##0_$_-;\-* #,##0_$_-;_-* &quot;-&quot;_$_-;_-@_-"/>
    <numFmt numFmtId="197" formatCode="\$#,##0.00;\(\$#,##0.00\)"/>
    <numFmt numFmtId="198" formatCode="_-* #,##0.00_$_-;\-* #,##0.00_$_-;_-* &quot;-&quot;??_$_-;_-@_-"/>
    <numFmt numFmtId="199" formatCode="0.0_ "/>
  </numFmts>
  <fonts count="84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0"/>
      <name val="Arial"/>
      <family val="2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8"/>
      <name val="Times New Roman"/>
      <family val="1"/>
    </font>
    <font>
      <b/>
      <sz val="11"/>
      <color indexed="63"/>
      <name val="宋体"/>
      <charset val="134"/>
    </font>
    <font>
      <sz val="12"/>
      <name val="Arial"/>
      <family val="2"/>
    </font>
    <font>
      <b/>
      <sz val="15"/>
      <color indexed="56"/>
      <name val="楷体_GB2312"/>
      <charset val="134"/>
    </font>
    <font>
      <sz val="10"/>
      <color indexed="8"/>
      <name val="Arial"/>
      <family val="2"/>
    </font>
    <font>
      <b/>
      <sz val="13"/>
      <color indexed="56"/>
      <name val="楷体_GB2312"/>
      <charset val="134"/>
    </font>
    <font>
      <b/>
      <sz val="18"/>
      <color indexed="56"/>
      <name val="宋体"/>
      <charset val="134"/>
    </font>
    <font>
      <sz val="12"/>
      <name val="Helv"/>
      <family val="2"/>
    </font>
    <font>
      <sz val="12"/>
      <color indexed="16"/>
      <name val="宋体"/>
      <charset val="134"/>
    </font>
    <font>
      <sz val="8"/>
      <name val="Arial"/>
      <family val="2"/>
    </font>
    <font>
      <sz val="10"/>
      <name val="Helv"/>
      <family val="2"/>
    </font>
    <font>
      <sz val="10.5"/>
      <color indexed="17"/>
      <name val="宋体"/>
      <charset val="134"/>
    </font>
    <font>
      <sz val="12"/>
      <name val="Times New Roman"/>
      <family val="1"/>
    </font>
    <font>
      <sz val="11"/>
      <color indexed="10"/>
      <name val="宋体"/>
      <charset val="134"/>
    </font>
    <font>
      <sz val="12"/>
      <color indexed="17"/>
      <name val="楷体_GB2312"/>
      <charset val="134"/>
    </font>
    <font>
      <i/>
      <sz val="11"/>
      <color indexed="23"/>
      <name val="宋体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0"/>
      <name val="Tms Rmn"/>
      <family val="1"/>
    </font>
    <font>
      <sz val="12"/>
      <color indexed="9"/>
      <name val="楷体_GB2312"/>
      <charset val="134"/>
    </font>
    <font>
      <sz val="11"/>
      <color indexed="8"/>
      <name val="Tahoma"/>
      <family val="2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sz val="11"/>
      <color rgb="FF000000"/>
      <name val="宋体"/>
      <charset val="134"/>
      <scheme val="minor"/>
    </font>
    <font>
      <sz val="10"/>
      <name val="Geneva"/>
      <family val="1"/>
    </font>
    <font>
      <b/>
      <sz val="11"/>
      <color indexed="56"/>
      <name val="楷体_GB2312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color indexed="10"/>
      <name val="楷体_GB2312"/>
      <family val="3"/>
      <charset val="134"/>
    </font>
    <font>
      <sz val="9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楷体"/>
      <family val="3"/>
      <charset val="134"/>
    </font>
    <font>
      <sz val="11"/>
      <color indexed="60"/>
      <name val="宋体"/>
      <family val="3"/>
      <charset val="134"/>
    </font>
    <font>
      <b/>
      <sz val="12"/>
      <name val="Arial"/>
      <family val="2"/>
    </font>
    <font>
      <b/>
      <sz val="11"/>
      <color indexed="52"/>
      <name val="宋体"/>
      <family val="3"/>
      <charset val="134"/>
    </font>
    <font>
      <b/>
      <sz val="10"/>
      <name val="MS Sans Serif"/>
      <family val="1"/>
    </font>
    <font>
      <b/>
      <sz val="18"/>
      <name val="Arial"/>
      <family val="2"/>
    </font>
    <font>
      <sz val="12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color indexed="9"/>
      <name val="Helv"/>
      <family val="2"/>
    </font>
    <font>
      <b/>
      <sz val="14"/>
      <name val="楷体"/>
      <family val="3"/>
      <charset val="134"/>
    </font>
    <font>
      <sz val="10"/>
      <color indexed="8"/>
      <name val="MS Sans Serif"/>
      <family val="2"/>
    </font>
    <font>
      <sz val="10"/>
      <name val="Times New Roman"/>
      <family val="1"/>
    </font>
    <font>
      <b/>
      <sz val="18"/>
      <color indexed="62"/>
      <name val="宋体"/>
      <family val="3"/>
      <charset val="134"/>
    </font>
    <font>
      <b/>
      <sz val="9"/>
      <name val="Arial"/>
      <family val="2"/>
    </font>
    <font>
      <sz val="7"/>
      <name val="Small Fonts"/>
      <charset val="134"/>
    </font>
    <font>
      <u/>
      <sz val="12"/>
      <color indexed="12"/>
      <name val="宋体"/>
      <family val="3"/>
      <charset val="134"/>
    </font>
    <font>
      <sz val="12"/>
      <color indexed="52"/>
      <name val="楷体_GB2312"/>
      <family val="3"/>
      <charset val="134"/>
    </font>
    <font>
      <sz val="12"/>
      <name val="宋体"/>
      <family val="3"/>
      <charset val="134"/>
      <scheme val="minor"/>
    </font>
    <font>
      <sz val="12"/>
      <color indexed="62"/>
      <name val="楷体_GB2312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0"/>
      <name val="MS Sans Serif"/>
      <family val="2"/>
    </font>
    <font>
      <sz val="12"/>
      <name val="바탕체"/>
      <charset val="134"/>
    </font>
    <font>
      <u/>
      <sz val="12"/>
      <color indexed="20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name val="官帕眉"/>
      <charset val="134"/>
    </font>
    <font>
      <b/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32"/>
      <color theme="1"/>
      <name val="Times New Roman"/>
      <family val="1"/>
    </font>
    <font>
      <sz val="32"/>
      <color theme="1"/>
      <name val="方正黑体_GBK"/>
      <family val="4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方正黑体_GBK"/>
      <family val="4"/>
      <charset val="134"/>
    </font>
    <font>
      <b/>
      <sz val="12"/>
      <color theme="1"/>
      <name val="宋体"/>
      <family val="3"/>
      <charset val="134"/>
    </font>
    <font>
      <sz val="46"/>
      <color theme="1"/>
      <name val="方正小标宋_GBK"/>
      <family val="4"/>
      <charset val="134"/>
    </font>
    <font>
      <sz val="12"/>
      <color theme="1"/>
      <name val="方正仿宋_GBK"/>
      <family val="4"/>
      <charset val="134"/>
    </font>
    <font>
      <b/>
      <sz val="12"/>
      <color theme="1"/>
      <name val="方正仿宋_GBK"/>
      <family val="4"/>
      <charset val="134"/>
    </font>
    <font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gray0625"/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2">
    <xf numFmtId="0" fontId="0" fillId="0" borderId="0"/>
    <xf numFmtId="0" fontId="4" fillId="4" borderId="0" applyNumberFormat="0" applyBorder="0" applyAlignment="0" applyProtection="0">
      <alignment vertical="center"/>
    </xf>
    <xf numFmtId="38" fontId="73" fillId="0" borderId="0" applyFont="0" applyFill="0" applyBorder="0" applyAlignment="0" applyProtection="0"/>
    <xf numFmtId="0" fontId="7" fillId="0" borderId="0"/>
    <xf numFmtId="0" fontId="10" fillId="0" borderId="0">
      <alignment horizontal="center" wrapText="1"/>
      <protection locked="0"/>
    </xf>
    <xf numFmtId="0" fontId="2" fillId="5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3" fillId="3" borderId="0" applyNumberFormat="0" applyBorder="0" applyAlignment="0" applyProtection="0">
      <alignment vertical="center"/>
    </xf>
    <xf numFmtId="180" fontId="7" fillId="0" borderId="9" applyFill="0" applyProtection="0">
      <alignment horizontal="right"/>
    </xf>
    <xf numFmtId="0" fontId="6" fillId="16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/>
    <xf numFmtId="0" fontId="1" fillId="0" borderId="0">
      <alignment vertical="center"/>
    </xf>
    <xf numFmtId="0" fontId="22" fillId="0" borderId="0"/>
    <xf numFmtId="0" fontId="31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0" fontId="22" fillId="0" borderId="0"/>
    <xf numFmtId="0" fontId="32" fillId="9" borderId="13" applyNumberFormat="0" applyAlignment="0" applyProtection="0">
      <alignment vertical="center"/>
    </xf>
    <xf numFmtId="0" fontId="73" fillId="0" borderId="0">
      <alignment vertical="center"/>
    </xf>
    <xf numFmtId="0" fontId="1" fillId="0" borderId="0"/>
    <xf numFmtId="0" fontId="26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178" fontId="73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3" fillId="0" borderId="0">
      <alignment vertical="center"/>
    </xf>
    <xf numFmtId="0" fontId="73" fillId="0" borderId="0" applyNumberFormat="0" applyFont="0" applyFill="0" applyBorder="0" applyAlignment="0" applyProtection="0">
      <alignment horizontal="left"/>
    </xf>
    <xf numFmtId="0" fontId="27" fillId="10" borderId="0" applyNumberFormat="0" applyBorder="0" applyAlignment="0" applyProtection="0">
      <alignment vertical="center"/>
    </xf>
    <xf numFmtId="0" fontId="20" fillId="0" borderId="0"/>
    <xf numFmtId="0" fontId="5" fillId="2" borderId="0" applyNumberFormat="0" applyBorder="0" applyAlignment="0" applyProtection="0">
      <alignment vertical="center"/>
    </xf>
    <xf numFmtId="0" fontId="20" fillId="0" borderId="0"/>
    <xf numFmtId="0" fontId="35" fillId="0" borderId="0" applyNumberFormat="0" applyFill="0" applyBorder="0" applyAlignment="0" applyProtection="0">
      <alignment vertical="center"/>
    </xf>
    <xf numFmtId="0" fontId="22" fillId="0" borderId="0"/>
    <xf numFmtId="0" fontId="4" fillId="2" borderId="0" applyNumberFormat="0" applyBorder="0" applyAlignment="0" applyProtection="0"/>
    <xf numFmtId="0" fontId="22" fillId="0" borderId="0"/>
    <xf numFmtId="0" fontId="24" fillId="2" borderId="0" applyNumberFormat="0" applyBorder="0" applyAlignment="0" applyProtection="0">
      <alignment vertical="center"/>
    </xf>
    <xf numFmtId="0" fontId="7" fillId="0" borderId="0"/>
    <xf numFmtId="0" fontId="2" fillId="7" borderId="0" applyNumberFormat="0" applyBorder="0" applyAlignment="0" applyProtection="0"/>
    <xf numFmtId="0" fontId="7" fillId="0" borderId="0"/>
    <xf numFmtId="0" fontId="7" fillId="0" borderId="0"/>
    <xf numFmtId="0" fontId="29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7" fillId="0" borderId="0"/>
    <xf numFmtId="0" fontId="14" fillId="0" borderId="0">
      <alignment vertical="top"/>
    </xf>
    <xf numFmtId="0" fontId="1" fillId="0" borderId="0"/>
    <xf numFmtId="49" fontId="73" fillId="0" borderId="0" applyFont="0" applyFill="0" applyBorder="0" applyAlignment="0" applyProtection="0"/>
    <xf numFmtId="0" fontId="26" fillId="2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0" borderId="0">
      <alignment vertical="top"/>
    </xf>
    <xf numFmtId="0" fontId="12" fillId="0" borderId="0" applyProtection="0"/>
    <xf numFmtId="0" fontId="3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7" fillId="0" borderId="0">
      <protection locked="0"/>
    </xf>
    <xf numFmtId="0" fontId="2" fillId="11" borderId="0" applyNumberFormat="0" applyBorder="0" applyAlignment="0" applyProtection="0"/>
    <xf numFmtId="0" fontId="34" fillId="0" borderId="0"/>
    <xf numFmtId="0" fontId="37" fillId="0" borderId="10" applyNumberFormat="0" applyFill="0" applyAlignment="0" applyProtection="0">
      <alignment vertical="center"/>
    </xf>
    <xf numFmtId="0" fontId="7" fillId="0" borderId="0"/>
    <xf numFmtId="0" fontId="24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9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0" borderId="0"/>
    <xf numFmtId="0" fontId="22" fillId="0" borderId="0"/>
    <xf numFmtId="0" fontId="34" fillId="0" borderId="0"/>
    <xf numFmtId="0" fontId="2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73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73" fillId="2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3" fillId="11" borderId="14" applyNumberFormat="0" applyFon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190" fontId="73" fillId="0" borderId="0" applyFont="0" applyFill="0" applyBorder="0" applyAlignment="0" applyProtection="0"/>
    <xf numFmtId="0" fontId="73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179" fontId="7" fillId="0" borderId="0"/>
    <xf numFmtId="0" fontId="38" fillId="0" borderId="0" applyNumberFormat="0" applyFill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39" fillId="0" borderId="0"/>
    <xf numFmtId="0" fontId="26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9" fontId="73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1" fillId="0" borderId="9" applyNumberFormat="0" applyFill="0" applyProtection="0">
      <alignment horizontal="center"/>
    </xf>
    <xf numFmtId="0" fontId="1" fillId="0" borderId="0"/>
    <xf numFmtId="0" fontId="8" fillId="19" borderId="0" applyNumberFormat="0" applyBorder="0" applyAlignment="0" applyProtection="0">
      <alignment vertical="center"/>
    </xf>
    <xf numFmtId="0" fontId="1" fillId="0" borderId="0"/>
    <xf numFmtId="0" fontId="8" fillId="21" borderId="0" applyNumberFormat="0" applyBorder="0" applyAlignment="0" applyProtection="0">
      <alignment vertical="center"/>
    </xf>
    <xf numFmtId="14" fontId="10" fillId="0" borderId="0">
      <alignment horizontal="center" wrapText="1"/>
      <protection locked="0"/>
    </xf>
    <xf numFmtId="3" fontId="73" fillId="0" borderId="0" applyFont="0" applyFill="0" applyBorder="0" applyAlignment="0" applyProtection="0"/>
    <xf numFmtId="0" fontId="73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0" borderId="0"/>
    <xf numFmtId="0" fontId="8" fillId="23" borderId="0" applyNumberFormat="0" applyBorder="0" applyAlignment="0" applyProtection="0">
      <alignment vertical="center"/>
    </xf>
    <xf numFmtId="0" fontId="1" fillId="0" borderId="0"/>
    <xf numFmtId="0" fontId="28" fillId="14" borderId="4">
      <protection locked="0"/>
    </xf>
    <xf numFmtId="0" fontId="24" fillId="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9" fillId="0" borderId="0"/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3" fillId="0" borderId="6">
      <alignment horizontal="left" vertical="center"/>
    </xf>
    <xf numFmtId="0" fontId="20" fillId="0" borderId="0">
      <protection locked="0"/>
    </xf>
    <xf numFmtId="0" fontId="6" fillId="12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/>
    <xf numFmtId="0" fontId="8" fillId="25" borderId="0" applyNumberFormat="0" applyBorder="0" applyAlignment="0" applyProtection="0">
      <alignment vertical="center"/>
    </xf>
    <xf numFmtId="10" fontId="73" fillId="0" borderId="0" applyFont="0" applyFill="0" applyBorder="0" applyAlignment="0" applyProtection="0"/>
    <xf numFmtId="0" fontId="6" fillId="26" borderId="0" applyNumberFormat="0" applyBorder="0" applyAlignment="0" applyProtection="0"/>
    <xf numFmtId="0" fontId="8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/>
    <xf numFmtId="0" fontId="73" fillId="0" borderId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/>
    <xf numFmtId="185" fontId="73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" fillId="5" borderId="0" applyNumberFormat="0" applyBorder="0" applyAlignment="0" applyProtection="0"/>
    <xf numFmtId="0" fontId="6" fillId="5" borderId="0" applyNumberFormat="0" applyBorder="0" applyAlignment="0" applyProtection="0"/>
    <xf numFmtId="186" fontId="73" fillId="0" borderId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3" fillId="0" borderId="16" applyNumberFormat="0" applyAlignment="0" applyProtection="0">
      <alignment horizontal="left" vertical="center"/>
    </xf>
    <xf numFmtId="0" fontId="6" fillId="22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/>
    <xf numFmtId="0" fontId="73" fillId="0" borderId="0"/>
    <xf numFmtId="0" fontId="8" fillId="22" borderId="0" applyNumberFormat="0" applyBorder="0" applyAlignment="0" applyProtection="0">
      <alignment vertical="center"/>
    </xf>
    <xf numFmtId="0" fontId="28" fillId="14" borderId="4">
      <protection locked="0"/>
    </xf>
    <xf numFmtId="0" fontId="6" fillId="23" borderId="0" applyNumberFormat="0" applyBorder="0" applyAlignment="0" applyProtection="0"/>
    <xf numFmtId="0" fontId="2" fillId="11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/>
    <xf numFmtId="0" fontId="6" fillId="9" borderId="0" applyNumberFormat="0" applyBorder="0" applyAlignment="0" applyProtection="0"/>
    <xf numFmtId="0" fontId="8" fillId="13" borderId="0" applyNumberFormat="0" applyBorder="0" applyAlignment="0" applyProtection="0">
      <alignment vertical="center"/>
    </xf>
    <xf numFmtId="0" fontId="1" fillId="0" borderId="0"/>
    <xf numFmtId="0" fontId="3" fillId="3" borderId="0" applyNumberFormat="0" applyBorder="0" applyAlignment="0" applyProtection="0">
      <alignment vertical="center"/>
    </xf>
    <xf numFmtId="181" fontId="14" fillId="0" borderId="0" applyFill="0" applyBorder="0" applyAlignment="0"/>
    <xf numFmtId="0" fontId="44" fillId="5" borderId="13" applyNumberFormat="0" applyAlignment="0" applyProtection="0">
      <alignment vertical="center"/>
    </xf>
    <xf numFmtId="0" fontId="45" fillId="0" borderId="17">
      <alignment horizontal="center"/>
    </xf>
    <xf numFmtId="0" fontId="18" fillId="3" borderId="0" applyNumberFormat="0" applyBorder="0" applyAlignment="0" applyProtection="0"/>
    <xf numFmtId="0" fontId="48" fillId="16" borderId="18" applyNumberFormat="0" applyAlignment="0" applyProtection="0">
      <alignment vertical="center"/>
    </xf>
    <xf numFmtId="0" fontId="73" fillId="0" borderId="0"/>
    <xf numFmtId="0" fontId="45" fillId="0" borderId="0" applyNumberFormat="0" applyFill="0" applyBorder="0" applyAlignment="0" applyProtection="0"/>
    <xf numFmtId="0" fontId="5" fillId="2" borderId="0" applyNumberFormat="0" applyBorder="0" applyAlignment="0" applyProtection="0">
      <alignment vertical="center"/>
    </xf>
    <xf numFmtId="41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184" fontId="52" fillId="0" borderId="0"/>
    <xf numFmtId="191" fontId="73" fillId="0" borderId="0" applyFont="0" applyFill="0" applyBorder="0" applyAlignment="0" applyProtection="0"/>
    <xf numFmtId="193" fontId="7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197" fontId="52" fillId="0" borderId="0"/>
    <xf numFmtId="0" fontId="73" fillId="0" borderId="0"/>
    <xf numFmtId="188" fontId="52" fillId="0" borderId="0"/>
    <xf numFmtId="0" fontId="25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2" fontId="12" fillId="0" borderId="0" applyProtection="0"/>
    <xf numFmtId="0" fontId="7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5" borderId="0" applyNumberFormat="0" applyBorder="0" applyAlignment="0" applyProtection="0"/>
    <xf numFmtId="0" fontId="15" fillId="0" borderId="11" applyNumberFormat="0" applyFill="0" applyAlignment="0" applyProtection="0">
      <alignment vertical="center"/>
    </xf>
    <xf numFmtId="0" fontId="46" fillId="0" borderId="0" applyProtection="0"/>
    <xf numFmtId="0" fontId="43" fillId="0" borderId="0" applyProtection="0"/>
    <xf numFmtId="0" fontId="3" fillId="3" borderId="0" applyNumberFormat="0" applyBorder="0" applyAlignment="0" applyProtection="0">
      <alignment vertical="center"/>
    </xf>
    <xf numFmtId="0" fontId="19" fillId="11" borderId="2" applyNumberFormat="0" applyBorder="0" applyAlignment="0" applyProtection="0"/>
    <xf numFmtId="189" fontId="17" fillId="29" borderId="0"/>
    <xf numFmtId="189" fontId="49" fillId="27" borderId="0"/>
    <xf numFmtId="40" fontId="73" fillId="0" borderId="0" applyFont="0" applyFill="0" applyBorder="0" applyAlignment="0" applyProtection="0"/>
    <xf numFmtId="0" fontId="3" fillId="3" borderId="0" applyNumberFormat="0" applyBorder="0" applyAlignment="0" applyProtection="0">
      <alignment vertical="center"/>
    </xf>
    <xf numFmtId="190" fontId="73" fillId="0" borderId="0" applyFont="0" applyFill="0" applyBorder="0" applyAlignment="0" applyProtection="0"/>
    <xf numFmtId="195" fontId="73" fillId="0" borderId="0" applyFont="0" applyFill="0" applyBorder="0" applyAlignment="0" applyProtection="0"/>
    <xf numFmtId="0" fontId="31" fillId="3" borderId="0" applyNumberFormat="0" applyBorder="0" applyAlignment="0" applyProtection="0">
      <alignment vertical="center"/>
    </xf>
    <xf numFmtId="177" fontId="73" fillId="0" borderId="0" applyFont="0" applyFill="0" applyBorder="0" applyAlignment="0" applyProtection="0"/>
    <xf numFmtId="0" fontId="3" fillId="3" borderId="0" applyNumberFormat="0" applyBorder="0" applyAlignment="0" applyProtection="0">
      <alignment vertical="center"/>
    </xf>
    <xf numFmtId="0" fontId="52" fillId="0" borderId="0"/>
    <xf numFmtId="37" fontId="55" fillId="0" borderId="0"/>
    <xf numFmtId="0" fontId="17" fillId="0" borderId="0"/>
    <xf numFmtId="0" fontId="20" fillId="0" borderId="0"/>
    <xf numFmtId="0" fontId="24" fillId="2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9" fontId="73" fillId="0" borderId="0" applyFont="0" applyFill="0" applyBorder="0" applyAlignment="0" applyProtection="0"/>
    <xf numFmtId="13" fontId="73" fillId="0" borderId="0" applyFont="0" applyFill="0" applyProtection="0"/>
    <xf numFmtId="0" fontId="16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31" fillId="3" borderId="0" applyNumberFormat="0" applyBorder="0" applyAlignment="0" applyProtection="0">
      <alignment vertical="center"/>
    </xf>
    <xf numFmtId="0" fontId="73" fillId="0" borderId="0">
      <alignment vertical="center"/>
    </xf>
    <xf numFmtId="0" fontId="30" fillId="0" borderId="0">
      <alignment vertical="center"/>
    </xf>
    <xf numFmtId="0" fontId="73" fillId="28" borderId="0" applyNumberFormat="0" applyFont="0" applyBorder="0" applyAlignment="0" applyProtection="0"/>
    <xf numFmtId="0" fontId="47" fillId="1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31" fillId="3" borderId="0" applyNumberFormat="0" applyBorder="0" applyAlignment="0" applyProtection="0">
      <alignment vertical="center"/>
    </xf>
    <xf numFmtId="0" fontId="28" fillId="14" borderId="4">
      <protection locked="0"/>
    </xf>
    <xf numFmtId="0" fontId="51" fillId="0" borderId="0"/>
    <xf numFmtId="0" fontId="3" fillId="3" borderId="0" applyNumberFormat="0" applyBorder="0" applyAlignment="0" applyProtection="0">
      <alignment vertical="center"/>
    </xf>
    <xf numFmtId="0" fontId="28" fillId="14" borderId="4">
      <protection locked="0"/>
    </xf>
    <xf numFmtId="0" fontId="24" fillId="2" borderId="0" applyNumberFormat="0" applyBorder="0" applyAlignment="0" applyProtection="0">
      <alignment vertical="center"/>
    </xf>
    <xf numFmtId="0" fontId="28" fillId="14" borderId="4">
      <protection locked="0"/>
    </xf>
    <xf numFmtId="0" fontId="28" fillId="14" borderId="4">
      <protection locked="0"/>
    </xf>
    <xf numFmtId="0" fontId="4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/>
    <xf numFmtId="0" fontId="12" fillId="0" borderId="12" applyProtection="0"/>
    <xf numFmtId="0" fontId="23" fillId="0" borderId="0" applyNumberForma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183" fontId="73" fillId="0" borderId="0" applyFont="0" applyFill="0" applyBorder="0" applyAlignment="0" applyProtection="0"/>
    <xf numFmtId="0" fontId="7" fillId="0" borderId="5" applyNumberFormat="0" applyFill="0" applyProtection="0">
      <alignment horizontal="right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0" fillId="0" borderId="5" applyNumberFormat="0" applyFill="0" applyProtection="0">
      <alignment horizontal="center"/>
    </xf>
    <xf numFmtId="0" fontId="4" fillId="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29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3" fillId="0" borderId="0"/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/>
    <xf numFmtId="0" fontId="1" fillId="0" borderId="0" applyNumberFormat="0" applyFill="0" applyBorder="0" applyAlignment="0" applyProtection="0"/>
    <xf numFmtId="0" fontId="3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3" fillId="0" borderId="0"/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3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" fillId="0" borderId="0"/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3" fillId="0" borderId="0">
      <alignment vertical="center"/>
    </xf>
    <xf numFmtId="0" fontId="1" fillId="0" borderId="0">
      <alignment vertical="center"/>
    </xf>
    <xf numFmtId="0" fontId="73" fillId="0" borderId="0"/>
    <xf numFmtId="0" fontId="73" fillId="0" borderId="0"/>
    <xf numFmtId="0" fontId="58" fillId="0" borderId="0">
      <alignment vertical="center"/>
    </xf>
    <xf numFmtId="0" fontId="30" fillId="0" borderId="0">
      <alignment vertical="center"/>
    </xf>
    <xf numFmtId="0" fontId="58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59" fillId="9" borderId="13" applyNumberForma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73" fillId="0" borderId="0"/>
    <xf numFmtId="0" fontId="39" fillId="0" borderId="0"/>
    <xf numFmtId="0" fontId="1" fillId="0" borderId="0"/>
    <xf numFmtId="0" fontId="39" fillId="0" borderId="0"/>
    <xf numFmtId="0" fontId="73" fillId="0" borderId="0" applyNumberFormat="0" applyFont="0" applyFill="0" applyBorder="0" applyAlignment="0" applyProtection="0"/>
    <xf numFmtId="0" fontId="73" fillId="0" borderId="0"/>
    <xf numFmtId="0" fontId="1" fillId="0" borderId="0">
      <alignment vertical="center"/>
    </xf>
    <xf numFmtId="0" fontId="1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20" applyNumberFormat="0" applyFill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8" fillId="5" borderId="13" applyNumberFormat="0" applyAlignment="0" applyProtection="0">
      <alignment vertical="center"/>
    </xf>
    <xf numFmtId="0" fontId="68" fillId="5" borderId="13" applyNumberFormat="0" applyAlignment="0" applyProtection="0">
      <alignment vertical="center"/>
    </xf>
    <xf numFmtId="0" fontId="69" fillId="16" borderId="18" applyNumberFormat="0" applyAlignment="0" applyProtection="0">
      <alignment vertical="center"/>
    </xf>
    <xf numFmtId="0" fontId="69" fillId="16" borderId="18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1" fillId="0" borderId="9" applyNumberFormat="0" applyFill="0" applyProtection="0">
      <alignment horizontal="left"/>
    </xf>
    <xf numFmtId="0" fontId="38" fillId="0" borderId="0" applyNumberFormat="0" applyFill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196" fontId="73" fillId="0" borderId="0" applyFont="0" applyFill="0" applyBorder="0" applyAlignment="0" applyProtection="0"/>
    <xf numFmtId="198" fontId="73" fillId="0" borderId="0" applyFont="0" applyFill="0" applyBorder="0" applyAlignment="0" applyProtection="0"/>
    <xf numFmtId="192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0" fontId="52" fillId="0" borderId="0"/>
    <xf numFmtId="41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>
      <alignment vertical="center"/>
    </xf>
    <xf numFmtId="41" fontId="73" fillId="0" borderId="0" applyFont="0" applyFill="0" applyBorder="0" applyAlignment="0" applyProtection="0">
      <alignment vertical="center"/>
    </xf>
    <xf numFmtId="0" fontId="71" fillId="0" borderId="0"/>
    <xf numFmtId="0" fontId="72" fillId="30" borderId="0" applyNumberFormat="0" applyBorder="0" applyAlignment="0" applyProtection="0"/>
    <xf numFmtId="0" fontId="72" fillId="31" borderId="0" applyNumberFormat="0" applyBorder="0" applyAlignment="0" applyProtection="0"/>
    <xf numFmtId="0" fontId="72" fillId="32" borderId="0" applyNumberFormat="0" applyBorder="0" applyAlignment="0" applyProtection="0"/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7" fillId="0" borderId="5" applyNumberFormat="0" applyFill="0" applyProtection="0">
      <alignment horizontal="left"/>
    </xf>
    <xf numFmtId="0" fontId="60" fillId="24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5" borderId="8" applyNumberFormat="0" applyAlignment="0" applyProtection="0">
      <alignment vertical="center"/>
    </xf>
    <xf numFmtId="0" fontId="61" fillId="5" borderId="8" applyNumberFormat="0" applyAlignment="0" applyProtection="0">
      <alignment vertical="center"/>
    </xf>
    <xf numFmtId="0" fontId="59" fillId="9" borderId="13" applyNumberFormat="0" applyAlignment="0" applyProtection="0">
      <alignment vertical="center"/>
    </xf>
    <xf numFmtId="1" fontId="7" fillId="0" borderId="9" applyFill="0" applyProtection="0">
      <alignment horizontal="center"/>
    </xf>
    <xf numFmtId="1" fontId="62" fillId="0" borderId="2">
      <alignment vertical="center"/>
      <protection locked="0"/>
    </xf>
    <xf numFmtId="0" fontId="63" fillId="0" borderId="0"/>
    <xf numFmtId="0" fontId="63" fillId="0" borderId="0"/>
    <xf numFmtId="194" fontId="62" fillId="0" borderId="2">
      <alignment vertical="center"/>
      <protection locked="0"/>
    </xf>
    <xf numFmtId="0" fontId="20" fillId="0" borderId="0"/>
    <xf numFmtId="0" fontId="52" fillId="0" borderId="19">
      <alignment horizontal="center" vertical="center" wrapText="1"/>
    </xf>
    <xf numFmtId="0" fontId="64" fillId="0" borderId="0"/>
    <xf numFmtId="43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0" fontId="73" fillId="11" borderId="14" applyNumberFormat="0" applyFont="0" applyAlignment="0" applyProtection="0">
      <alignment vertical="center"/>
    </xf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5" fillId="0" borderId="0"/>
  </cellStyleXfs>
  <cellXfs count="52">
    <xf numFmtId="0" fontId="0" fillId="0" borderId="0" xfId="0"/>
    <xf numFmtId="0" fontId="76" fillId="0" borderId="0" xfId="419" applyFont="1" applyFill="1" applyBorder="1" applyAlignment="1">
      <alignment horizontal="center"/>
    </xf>
    <xf numFmtId="187" fontId="76" fillId="0" borderId="0" xfId="419" applyNumberFormat="1" applyFont="1" applyFill="1" applyBorder="1" applyAlignment="1">
      <alignment horizontal="center"/>
    </xf>
    <xf numFmtId="182" fontId="76" fillId="0" borderId="0" xfId="419" applyNumberFormat="1" applyFont="1" applyFill="1" applyBorder="1" applyAlignment="1">
      <alignment horizontal="center"/>
    </xf>
    <xf numFmtId="199" fontId="76" fillId="0" borderId="0" xfId="419" applyNumberFormat="1" applyFont="1" applyFill="1" applyBorder="1" applyAlignment="1">
      <alignment horizontal="center"/>
    </xf>
    <xf numFmtId="0" fontId="76" fillId="0" borderId="0" xfId="419" applyFont="1" applyFill="1" applyBorder="1" applyAlignment="1">
      <alignment vertical="center"/>
    </xf>
    <xf numFmtId="0" fontId="78" fillId="0" borderId="21" xfId="419" applyFont="1" applyFill="1" applyBorder="1" applyAlignment="1">
      <alignment horizontal="center" vertical="center" wrapText="1"/>
    </xf>
    <xf numFmtId="0" fontId="78" fillId="0" borderId="0" xfId="419" applyFont="1" applyFill="1" applyBorder="1" applyAlignment="1">
      <alignment vertical="center" wrapText="1"/>
    </xf>
    <xf numFmtId="0" fontId="78" fillId="0" borderId="0" xfId="419" applyFont="1" applyFill="1" applyBorder="1" applyAlignment="1">
      <alignment horizontal="center" vertical="center" wrapText="1"/>
    </xf>
    <xf numFmtId="187" fontId="78" fillId="0" borderId="21" xfId="419" applyNumberFormat="1" applyFont="1" applyFill="1" applyBorder="1" applyAlignment="1">
      <alignment horizontal="center" vertical="center" wrapText="1"/>
    </xf>
    <xf numFmtId="0" fontId="79" fillId="0" borderId="21" xfId="419" applyFont="1" applyFill="1" applyBorder="1" applyAlignment="1">
      <alignment horizontal="center" vertical="center" wrapText="1"/>
    </xf>
    <xf numFmtId="199" fontId="79" fillId="0" borderId="21" xfId="419" applyNumberFormat="1" applyFont="1" applyFill="1" applyBorder="1" applyAlignment="1">
      <alignment horizontal="center" vertical="center" wrapText="1"/>
    </xf>
    <xf numFmtId="182" fontId="79" fillId="0" borderId="21" xfId="419" applyNumberFormat="1" applyFont="1" applyFill="1" applyBorder="1" applyAlignment="1">
      <alignment horizontal="center" vertical="center" wrapText="1"/>
    </xf>
    <xf numFmtId="0" fontId="79" fillId="0" borderId="0" xfId="419" applyFont="1" applyFill="1" applyBorder="1" applyAlignment="1">
      <alignment horizontal="center" vertical="center" wrapText="1"/>
    </xf>
    <xf numFmtId="0" fontId="79" fillId="0" borderId="2" xfId="419" applyFont="1" applyFill="1" applyBorder="1" applyAlignment="1">
      <alignment horizontal="center" vertical="center" wrapText="1"/>
    </xf>
    <xf numFmtId="187" fontId="79" fillId="0" borderId="2" xfId="419" applyNumberFormat="1" applyFont="1" applyFill="1" applyBorder="1" applyAlignment="1">
      <alignment horizontal="center" vertical="center" wrapText="1"/>
    </xf>
    <xf numFmtId="199" fontId="79" fillId="0" borderId="2" xfId="419" applyNumberFormat="1" applyFont="1" applyFill="1" applyBorder="1" applyAlignment="1">
      <alignment horizontal="center" vertical="center" wrapText="1"/>
    </xf>
    <xf numFmtId="182" fontId="79" fillId="0" borderId="2" xfId="419" applyNumberFormat="1" applyFont="1" applyFill="1" applyBorder="1" applyAlignment="1">
      <alignment horizontal="center" vertical="center" wrapText="1"/>
    </xf>
    <xf numFmtId="0" fontId="76" fillId="0" borderId="2" xfId="419" applyFont="1" applyFill="1" applyBorder="1" applyAlignment="1">
      <alignment horizontal="center" vertical="center" wrapText="1"/>
    </xf>
    <xf numFmtId="187" fontId="76" fillId="0" borderId="2" xfId="419" applyNumberFormat="1" applyFont="1" applyFill="1" applyBorder="1" applyAlignment="1">
      <alignment horizontal="center" vertical="center" wrapText="1"/>
    </xf>
    <xf numFmtId="182" fontId="76" fillId="0" borderId="2" xfId="419" applyNumberFormat="1" applyFont="1" applyFill="1" applyBorder="1" applyAlignment="1">
      <alignment horizontal="center" vertical="center" wrapText="1"/>
    </xf>
    <xf numFmtId="199" fontId="76" fillId="0" borderId="2" xfId="419" applyNumberFormat="1" applyFont="1" applyFill="1" applyBorder="1" applyAlignment="1">
      <alignment horizontal="center" vertical="center" wrapText="1"/>
    </xf>
    <xf numFmtId="0" fontId="76" fillId="0" borderId="3" xfId="419" applyFont="1" applyFill="1" applyBorder="1" applyAlignment="1">
      <alignment horizontal="center" vertical="center" wrapText="1"/>
    </xf>
    <xf numFmtId="199" fontId="76" fillId="0" borderId="3" xfId="419" applyNumberFormat="1" applyFont="1" applyFill="1" applyBorder="1" applyAlignment="1">
      <alignment horizontal="center" vertical="center" wrapText="1"/>
    </xf>
    <xf numFmtId="0" fontId="76" fillId="0" borderId="2" xfId="420" applyFont="1" applyFill="1" applyBorder="1" applyAlignment="1">
      <alignment horizontal="center" vertical="center" wrapText="1"/>
    </xf>
    <xf numFmtId="0" fontId="76" fillId="0" borderId="0" xfId="420" applyFont="1" applyFill="1" applyBorder="1" applyAlignment="1">
      <alignment horizontal="center" vertical="center" wrapText="1"/>
    </xf>
    <xf numFmtId="0" fontId="76" fillId="0" borderId="2" xfId="419" applyFont="1" applyFill="1" applyBorder="1" applyAlignment="1">
      <alignment horizontal="center" vertical="center"/>
    </xf>
    <xf numFmtId="0" fontId="76" fillId="0" borderId="0" xfId="419" applyFont="1" applyFill="1" applyBorder="1" applyAlignment="1">
      <alignment horizontal="center" vertical="center"/>
    </xf>
    <xf numFmtId="187" fontId="76" fillId="0" borderId="2" xfId="419" applyNumberFormat="1" applyFont="1" applyFill="1" applyBorder="1" applyAlignment="1">
      <alignment horizontal="center" vertical="center"/>
    </xf>
    <xf numFmtId="182" fontId="76" fillId="0" borderId="2" xfId="419" applyNumberFormat="1" applyFont="1" applyFill="1" applyBorder="1" applyAlignment="1">
      <alignment horizontal="center" vertical="center"/>
    </xf>
    <xf numFmtId="199" fontId="76" fillId="0" borderId="2" xfId="419" applyNumberFormat="1" applyFont="1" applyFill="1" applyBorder="1" applyAlignment="1">
      <alignment horizontal="center" vertical="center"/>
    </xf>
    <xf numFmtId="0" fontId="76" fillId="0" borderId="3" xfId="419" applyFont="1" applyFill="1" applyBorder="1" applyAlignment="1">
      <alignment horizontal="center" vertical="center"/>
    </xf>
    <xf numFmtId="0" fontId="82" fillId="0" borderId="2" xfId="419" applyFont="1" applyFill="1" applyBorder="1" applyAlignment="1">
      <alignment horizontal="center" vertical="center" wrapText="1"/>
    </xf>
    <xf numFmtId="0" fontId="81" fillId="0" borderId="2" xfId="419" applyFont="1" applyFill="1" applyBorder="1" applyAlignment="1">
      <alignment horizontal="center" vertical="center" wrapText="1"/>
    </xf>
    <xf numFmtId="0" fontId="81" fillId="0" borderId="2" xfId="0" applyFont="1" applyFill="1" applyBorder="1" applyAlignment="1">
      <alignment horizontal="center" vertical="center"/>
    </xf>
    <xf numFmtId="0" fontId="81" fillId="0" borderId="1" xfId="419" applyFont="1" applyFill="1" applyBorder="1" applyAlignment="1">
      <alignment horizontal="center" vertical="center" wrapText="1"/>
    </xf>
    <xf numFmtId="0" fontId="81" fillId="0" borderId="2" xfId="419" applyFont="1" applyFill="1" applyBorder="1" applyAlignment="1">
      <alignment horizontal="left" vertical="center" wrapText="1"/>
    </xf>
    <xf numFmtId="182" fontId="78" fillId="0" borderId="21" xfId="419" applyNumberFormat="1" applyFont="1" applyFill="1" applyBorder="1" applyAlignment="1">
      <alignment horizontal="center" vertical="center" wrapText="1"/>
    </xf>
    <xf numFmtId="199" fontId="78" fillId="0" borderId="21" xfId="419" applyNumberFormat="1" applyFont="1" applyFill="1" applyBorder="1" applyAlignment="1">
      <alignment horizontal="center" vertical="center" wrapText="1"/>
    </xf>
    <xf numFmtId="0" fontId="74" fillId="0" borderId="0" xfId="419" applyFont="1" applyFill="1" applyBorder="1" applyAlignment="1">
      <alignment horizontal="left"/>
    </xf>
    <xf numFmtId="0" fontId="80" fillId="0" borderId="0" xfId="419" applyFont="1" applyFill="1" applyAlignment="1">
      <alignment horizontal="center" vertical="center"/>
    </xf>
    <xf numFmtId="0" fontId="78" fillId="0" borderId="21" xfId="419" applyFont="1" applyFill="1" applyBorder="1" applyAlignment="1">
      <alignment horizontal="center" vertical="center" wrapText="1"/>
    </xf>
    <xf numFmtId="199" fontId="78" fillId="0" borderId="1" xfId="419" applyNumberFormat="1" applyFont="1" applyFill="1" applyBorder="1" applyAlignment="1">
      <alignment horizontal="center" vertical="center" wrapText="1"/>
    </xf>
    <xf numFmtId="199" fontId="78" fillId="0" borderId="5" xfId="419" applyNumberFormat="1" applyFont="1" applyFill="1" applyBorder="1" applyAlignment="1">
      <alignment horizontal="center" vertical="center" wrapText="1"/>
    </xf>
    <xf numFmtId="0" fontId="78" fillId="0" borderId="1" xfId="419" applyFont="1" applyFill="1" applyBorder="1" applyAlignment="1">
      <alignment horizontal="center" vertical="center" wrapText="1"/>
    </xf>
    <xf numFmtId="0" fontId="78" fillId="0" borderId="4" xfId="419" applyFont="1" applyFill="1" applyBorder="1" applyAlignment="1">
      <alignment horizontal="center" vertical="center" wrapText="1"/>
    </xf>
    <xf numFmtId="0" fontId="78" fillId="0" borderId="5" xfId="419" applyFont="1" applyFill="1" applyBorder="1" applyAlignment="1">
      <alignment horizontal="center" vertical="center" wrapText="1"/>
    </xf>
    <xf numFmtId="199" fontId="78" fillId="0" borderId="4" xfId="419" applyNumberFormat="1" applyFont="1" applyFill="1" applyBorder="1" applyAlignment="1">
      <alignment horizontal="center" vertical="center" wrapText="1"/>
    </xf>
    <xf numFmtId="0" fontId="81" fillId="0" borderId="4" xfId="419" applyFont="1" applyFill="1" applyBorder="1" applyAlignment="1">
      <alignment horizontal="left" vertical="center" wrapText="1"/>
    </xf>
    <xf numFmtId="0" fontId="81" fillId="0" borderId="1" xfId="419" applyFont="1" applyFill="1" applyBorder="1" applyAlignment="1">
      <alignment horizontal="left" vertical="center" wrapText="1"/>
    </xf>
    <xf numFmtId="0" fontId="81" fillId="0" borderId="5" xfId="419" applyFont="1" applyFill="1" applyBorder="1" applyAlignment="1">
      <alignment horizontal="left" vertical="center" wrapText="1"/>
    </xf>
    <xf numFmtId="187" fontId="78" fillId="0" borderId="21" xfId="419" applyNumberFormat="1" applyFont="1" applyFill="1" applyBorder="1" applyAlignment="1">
      <alignment horizontal="center" vertical="center" wrapText="1"/>
    </xf>
  </cellXfs>
  <cellStyles count="532">
    <cellStyle name="?鹎%U龡&amp;H?_x0008_e_x0005_9_x0006__x0007__x0001__x0001_" xfId="14"/>
    <cellStyle name="@ET_Style?CF_Style_1" xfId="52"/>
    <cellStyle name="_2008-2010年玉州本级" xfId="54"/>
    <cellStyle name="_2008-2010年玉州本级_Book1" xfId="60"/>
    <cellStyle name="_20100326高清市院遂宁检察院1080P配置清单26日改" xfId="45"/>
    <cellStyle name="_Book1" xfId="53"/>
    <cellStyle name="_Book1_1" xfId="43"/>
    <cellStyle name="_Book1_2" xfId="64"/>
    <cellStyle name="_Book1_3" xfId="66"/>
    <cellStyle name="_Book1_4" xfId="56"/>
    <cellStyle name="_ET_STYLE_NoName_00_" xfId="41"/>
    <cellStyle name="_ET_STYLE_NoName_00__2012危桥计划" xfId="68"/>
    <cellStyle name="_ET_STYLE_NoName_00__2012危桥计划_1" xfId="3"/>
    <cellStyle name="_ET_STYLE_NoName_00__2012危桥计划_2" xfId="50"/>
    <cellStyle name="_ET_STYLE_NoName_00__2012危桥计划_3" xfId="47"/>
    <cellStyle name="_ET_STYLE_NoName_00__2012危桥计划_5" xfId="49"/>
    <cellStyle name="_ET_STYLE_NoName_00__2012危桥计划_6" xfId="70"/>
    <cellStyle name="_ET_STYLE_NoName_00__2012危桥计划_7" xfId="71"/>
    <cellStyle name="_ET_STYLE_NoName_00__Book1" xfId="74"/>
    <cellStyle name="_ET_STYLE_NoName_00__Book1_1" xfId="75"/>
    <cellStyle name="_ET_STYLE_NoName_00__Book1_2" xfId="76"/>
    <cellStyle name="_ET_STYLE_NoName_00__Sheet3" xfId="16"/>
    <cellStyle name="_弱电系统设备配置报价清单" xfId="39"/>
    <cellStyle name="0,0_x000d__x000a_NA_x000d__x000a_" xfId="25"/>
    <cellStyle name="20% - Accent1" xfId="80"/>
    <cellStyle name="20% - Accent2" xfId="82"/>
    <cellStyle name="20% - Accent3" xfId="84"/>
    <cellStyle name="20% - Accent4" xfId="85"/>
    <cellStyle name="20% - Accent5" xfId="86"/>
    <cellStyle name="20% - Accent6" xfId="87"/>
    <cellStyle name="20% - 强调文字颜色 1 2" xfId="88"/>
    <cellStyle name="20% - 强调文字颜色 1 2 2" xfId="90"/>
    <cellStyle name="20% - 强调文字颜色 2 2" xfId="92"/>
    <cellStyle name="20% - 强调文字颜色 2 2 2" xfId="93"/>
    <cellStyle name="20% - 强调文字颜色 3 2" xfId="57"/>
    <cellStyle name="20% - 强调文字颜色 3 2 2" xfId="94"/>
    <cellStyle name="20% - 强调文字颜色 4 2" xfId="95"/>
    <cellStyle name="20% - 强调文字颜色 4 2 2" xfId="98"/>
    <cellStyle name="20% - 强调文字颜色 5 2" xfId="99"/>
    <cellStyle name="20% - 强调文字颜色 5 2 2" xfId="100"/>
    <cellStyle name="20% - 强调文字颜色 6 2" xfId="101"/>
    <cellStyle name="20% - 强调文字颜色 6 2 2" xfId="102"/>
    <cellStyle name="40% - Accent1" xfId="103"/>
    <cellStyle name="40% - Accent2" xfId="104"/>
    <cellStyle name="40% - Accent3" xfId="105"/>
    <cellStyle name="40% - Accent4" xfId="106"/>
    <cellStyle name="40% - Accent5" xfId="109"/>
    <cellStyle name="40% - Accent6" xfId="112"/>
    <cellStyle name="40% - 强调文字颜色 1 2" xfId="115"/>
    <cellStyle name="40% - 强调文字颜色 1 2 2" xfId="118"/>
    <cellStyle name="40% - 强调文字颜色 2 2" xfId="120"/>
    <cellStyle name="40% - 强调文字颜色 2 2 2" xfId="122"/>
    <cellStyle name="40% - 强调文字颜色 3 2" xfId="123"/>
    <cellStyle name="40% - 强调文字颜色 3 2 2" xfId="124"/>
    <cellStyle name="40% - 强调文字颜色 4 2" xfId="29"/>
    <cellStyle name="40% - 强调文字颜色 4 2 2" xfId="126"/>
    <cellStyle name="40% - 强调文字颜色 5 2" xfId="129"/>
    <cellStyle name="40% - 强调文字颜色 5 2 2" xfId="132"/>
    <cellStyle name="40% - 强调文字颜色 6 2" xfId="135"/>
    <cellStyle name="40% - 强调文字颜色 6 2 2" xfId="138"/>
    <cellStyle name="60% - Accent1" xfId="140"/>
    <cellStyle name="60% - Accent2" xfId="141"/>
    <cellStyle name="60% - Accent3" xfId="144"/>
    <cellStyle name="60% - Accent4" xfId="146"/>
    <cellStyle name="60% - Accent5" xfId="151"/>
    <cellStyle name="60% - Accent6" xfId="154"/>
    <cellStyle name="60% - 强调文字颜色 1 2" xfId="158"/>
    <cellStyle name="60% - 强调文字颜色 1 2 2" xfId="72"/>
    <cellStyle name="60% - 强调文字颜色 2 2" xfId="160"/>
    <cellStyle name="60% - 强调文字颜色 2 2 2" xfId="22"/>
    <cellStyle name="60% - 强调文字颜色 3 2" xfId="162"/>
    <cellStyle name="60% - 强调文字颜色 3 2 2" xfId="83"/>
    <cellStyle name="60% - 强调文字颜色 4 2" xfId="163"/>
    <cellStyle name="60% - 强调文字颜色 4 2 2" xfId="165"/>
    <cellStyle name="60% - 强调文字颜色 5 2" xfId="169"/>
    <cellStyle name="60% - 强调文字颜色 5 2 2" xfId="171"/>
    <cellStyle name="60% - 强调文字颜色 6 2" xfId="172"/>
    <cellStyle name="60% - 强调文字颜色 6 2 2" xfId="174"/>
    <cellStyle name="6mal" xfId="176"/>
    <cellStyle name="Accent1" xfId="177"/>
    <cellStyle name="Accent1 - 20%" xfId="81"/>
    <cellStyle name="Accent1 - 40%" xfId="180"/>
    <cellStyle name="Accent1 - 60%" xfId="182"/>
    <cellStyle name="Accent1_公安安全支出补充表5.14" xfId="183"/>
    <cellStyle name="Accent2" xfId="185"/>
    <cellStyle name="Accent2 - 20%" xfId="65"/>
    <cellStyle name="Accent2 - 40%" xfId="5"/>
    <cellStyle name="Accent2 - 60%" xfId="10"/>
    <cellStyle name="Accent2_公安安全支出补充表5.14" xfId="186"/>
    <cellStyle name="Accent3" xfId="187"/>
    <cellStyle name="Accent3 - 20%" xfId="189"/>
    <cellStyle name="Accent3 - 40%" xfId="192"/>
    <cellStyle name="Accent3 - 60%" xfId="195"/>
    <cellStyle name="Accent3_公安安全支出补充表5.14" xfId="197"/>
    <cellStyle name="Accent4" xfId="198"/>
    <cellStyle name="Accent4 - 20%" xfId="48"/>
    <cellStyle name="Accent4 - 40%" xfId="199"/>
    <cellStyle name="Accent4 - 60%" xfId="200"/>
    <cellStyle name="Accent4_公安安全支出补充表5.14" xfId="203"/>
    <cellStyle name="Accent5" xfId="206"/>
    <cellStyle name="Accent5 - 20%" xfId="77"/>
    <cellStyle name="Accent5 - 40%" xfId="208"/>
    <cellStyle name="Accent5 - 60%" xfId="210"/>
    <cellStyle name="Accent5_公安安全支出补充表5.14" xfId="212"/>
    <cellStyle name="Accent6" xfId="214"/>
    <cellStyle name="Accent6 - 20%" xfId="215"/>
    <cellStyle name="Accent6 - 40%" xfId="217"/>
    <cellStyle name="Accent6 - 60%" xfId="218"/>
    <cellStyle name="Accent6_公安安全支出补充表5.14" xfId="219"/>
    <cellStyle name="args.style" xfId="4"/>
    <cellStyle name="Bad" xfId="221"/>
    <cellStyle name="Calc Currency (0)" xfId="222"/>
    <cellStyle name="Calculation" xfId="223"/>
    <cellStyle name="Check Cell" xfId="226"/>
    <cellStyle name="ColLevel_0" xfId="228"/>
    <cellStyle name="Comma [0]" xfId="230"/>
    <cellStyle name="comma zerodec" xfId="232"/>
    <cellStyle name="Comma_!!!GO" xfId="233"/>
    <cellStyle name="Currency [0]" xfId="31"/>
    <cellStyle name="Currency_!!!GO" xfId="234"/>
    <cellStyle name="Currency1" xfId="236"/>
    <cellStyle name="Date" xfId="61"/>
    <cellStyle name="Dollar (zero dec)" xfId="238"/>
    <cellStyle name="Explanatory Text" xfId="239"/>
    <cellStyle name="Fixed" xfId="241"/>
    <cellStyle name="gcd" xfId="242"/>
    <cellStyle name="Good" xfId="244"/>
    <cellStyle name="Grey" xfId="246"/>
    <cellStyle name="Header1" xfId="205"/>
    <cellStyle name="Header2" xfId="175"/>
    <cellStyle name="Heading 1" xfId="67"/>
    <cellStyle name="Heading 2" xfId="58"/>
    <cellStyle name="Heading 3" xfId="35"/>
    <cellStyle name="Heading 4" xfId="159"/>
    <cellStyle name="HEADING1" xfId="248"/>
    <cellStyle name="HEADING2" xfId="249"/>
    <cellStyle name="Input" xfId="26"/>
    <cellStyle name="Input [yellow]" xfId="251"/>
    <cellStyle name="Input Cells" xfId="252"/>
    <cellStyle name="Linked Cell" xfId="127"/>
    <cellStyle name="Linked Cells" xfId="253"/>
    <cellStyle name="Millares [0]_96 Risk" xfId="2"/>
    <cellStyle name="Millares_96 Risk" xfId="254"/>
    <cellStyle name="Milliers [0]_!!!GO" xfId="256"/>
    <cellStyle name="Milliers_!!!GO" xfId="190"/>
    <cellStyle name="Moneda [0]_96 Risk" xfId="257"/>
    <cellStyle name="Moneda_96 Risk" xfId="259"/>
    <cellStyle name="Mon閠aire [0]_!!!GO" xfId="193"/>
    <cellStyle name="Mon閠aire_!!!GO" xfId="96"/>
    <cellStyle name="Neutral" xfId="164"/>
    <cellStyle name="New Times Roman" xfId="261"/>
    <cellStyle name="no dec" xfId="262"/>
    <cellStyle name="Norma,_laroux_4_营业在建 (2)_E21" xfId="263"/>
    <cellStyle name="Normal - Style1" xfId="107"/>
    <cellStyle name="Normal_!!!GO" xfId="264"/>
    <cellStyle name="Note" xfId="91"/>
    <cellStyle name="Output" xfId="266"/>
    <cellStyle name="per.style" xfId="147"/>
    <cellStyle name="Percent [2]" xfId="184"/>
    <cellStyle name="Percent_!!!GO" xfId="267"/>
    <cellStyle name="Pourcentage_pldt" xfId="268"/>
    <cellStyle name="PSChar" xfId="37"/>
    <cellStyle name="PSDate" xfId="271"/>
    <cellStyle name="PSDec" xfId="272"/>
    <cellStyle name="PSHeading" xfId="224"/>
    <cellStyle name="PSInt" xfId="148"/>
    <cellStyle name="PSSpacer" xfId="276"/>
    <cellStyle name="RowLevel_0" xfId="278"/>
    <cellStyle name="sstot" xfId="280"/>
    <cellStyle name="sstot 2" xfId="213"/>
    <cellStyle name="Standard_AREAS" xfId="281"/>
    <cellStyle name="t" xfId="156"/>
    <cellStyle name="t 2" xfId="283"/>
    <cellStyle name="t_HVAC Equipment (3)" xfId="285"/>
    <cellStyle name="t_HVAC Equipment (3) 2" xfId="286"/>
    <cellStyle name="Title" xfId="288"/>
    <cellStyle name="Total" xfId="290"/>
    <cellStyle name="Warning Text" xfId="291"/>
    <cellStyle name="百分比 2" xfId="292"/>
    <cellStyle name="百分比 3" xfId="293"/>
    <cellStyle name="百分比 4" xfId="24"/>
    <cellStyle name="捠壿 [0.00]_Region Orders (2)" xfId="201"/>
    <cellStyle name="捠壿_Region Orders (2)" xfId="294"/>
    <cellStyle name="编号" xfId="295"/>
    <cellStyle name="标题 1 2" xfId="296"/>
    <cellStyle name="标题 1 2 2" xfId="297"/>
    <cellStyle name="标题 2 2" xfId="247"/>
    <cellStyle name="标题 2 2 2" xfId="298"/>
    <cellStyle name="标题 3 2" xfId="299"/>
    <cellStyle name="标题 3 2 2" xfId="300"/>
    <cellStyle name="标题 4 2" xfId="303"/>
    <cellStyle name="标题 4 2 2" xfId="42"/>
    <cellStyle name="标题 5" xfId="269"/>
    <cellStyle name="标题1" xfId="306"/>
    <cellStyle name="表标题" xfId="308"/>
    <cellStyle name="部门" xfId="142"/>
    <cellStyle name="差 2" xfId="310"/>
    <cellStyle name="差 2 2" xfId="311"/>
    <cellStyle name="差_~4190974" xfId="137"/>
    <cellStyle name="差_~5676413" xfId="312"/>
    <cellStyle name="差_00省级(打印)" xfId="277"/>
    <cellStyle name="差_00省级(定稿)" xfId="287"/>
    <cellStyle name="差_03昭通" xfId="134"/>
    <cellStyle name="差_0502通海县" xfId="313"/>
    <cellStyle name="差_05玉溪" xfId="314"/>
    <cellStyle name="差_0605石屏县" xfId="315"/>
    <cellStyle name="差_1003牟定县" xfId="316"/>
    <cellStyle name="差_1110洱源县" xfId="240"/>
    <cellStyle name="差_11大理" xfId="317"/>
    <cellStyle name="差_2、土地面积、人口、粮食产量基本情况" xfId="318"/>
    <cellStyle name="差_2006年分析表" xfId="17"/>
    <cellStyle name="差_2006年分析表 2" xfId="304"/>
    <cellStyle name="差_2006年基础数据" xfId="181"/>
    <cellStyle name="差_2006年全省财力计算表（中央、决算）" xfId="38"/>
    <cellStyle name="差_2006年水利统计指标统计表" xfId="320"/>
    <cellStyle name="差_2006年在职人员情况" xfId="321"/>
    <cellStyle name="差_2007年检察院案件数" xfId="188"/>
    <cellStyle name="差_2007年可用财力" xfId="322"/>
    <cellStyle name="差_2007年可用财力 2" xfId="325"/>
    <cellStyle name="差_2007年人员分部门统计表" xfId="328"/>
    <cellStyle name="差_2007年政法部门业务指标" xfId="18"/>
    <cellStyle name="差_2008年县级公安保障标准落实奖励经费分配测算" xfId="279"/>
    <cellStyle name="差_2008年县级公安保障标准落实奖励经费分配测算 2" xfId="329"/>
    <cellStyle name="差_2008云南省分县市中小学教职工统计表（教育厅提供）" xfId="330"/>
    <cellStyle name="差_2009年一般性转移支付标准工资" xfId="331"/>
    <cellStyle name="差_2009年一般性转移支付标准工资_~4190974" xfId="333"/>
    <cellStyle name="差_2009年一般性转移支付标准工资_~5676413" xfId="335"/>
    <cellStyle name="差_2009年一般性转移支付标准工资_不用软件计算9.1不考虑经费管理评价xl" xfId="336"/>
    <cellStyle name="差_2009年一般性转移支付标准工资_地方配套按人均增幅控制8.30xl" xfId="282"/>
    <cellStyle name="差_2009年一般性转移支付标准工资_地方配套按人均增幅控制8.30一般预算平均增幅、人均可用财力平均增幅两次控制、社会治安系数调整、案件数调整xl" xfId="339"/>
    <cellStyle name="差_2009年一般性转移支付标准工资_地方配套按人均增幅控制8.31（调整结案率后）xl" xfId="341"/>
    <cellStyle name="差_2009年一般性转移支付标准工资_奖励补助测算5.22测试" xfId="12"/>
    <cellStyle name="差_2009年一般性转移支付标准工资_奖励补助测算5.23新" xfId="342"/>
    <cellStyle name="差_2009年一般性转移支付标准工资_奖励补助测算5.24冯铸" xfId="343"/>
    <cellStyle name="差_2009年一般性转移支付标准工资_奖励补助测算7.23" xfId="260"/>
    <cellStyle name="差_2009年一般性转移支付标准工资_奖励补助测算7.25" xfId="346"/>
    <cellStyle name="差_2009年一般性转移支付标准工资_奖励补助测算7.25 (version 1) (version 1)" xfId="347"/>
    <cellStyle name="差_530623_2006年县级财政报表附表" xfId="225"/>
    <cellStyle name="差_530629_2006年县级财政报表附表" xfId="348"/>
    <cellStyle name="差_5334_2006年迪庆县级财政报表附表" xfId="349"/>
    <cellStyle name="差_Book1" xfId="167"/>
    <cellStyle name="差_Book1_1" xfId="350"/>
    <cellStyle name="差_Book1_农村公路危桥处治台账表（样表）" xfId="351"/>
    <cellStyle name="差_Book2" xfId="34"/>
    <cellStyle name="差_M01-2(州市补助收入)" xfId="352"/>
    <cellStyle name="差_M03" xfId="353"/>
    <cellStyle name="差_不用软件计算9.1不考虑经费管理评价xl" xfId="355"/>
    <cellStyle name="差_财政供养人员" xfId="357"/>
    <cellStyle name="差_财政支出对上级的依赖程度" xfId="359"/>
    <cellStyle name="差_财政支出对上级的依赖程度 2" xfId="360"/>
    <cellStyle name="差_城建部门" xfId="361"/>
    <cellStyle name="差_城建部门 2" xfId="364"/>
    <cellStyle name="差_地方配套按人均增幅控制8.30xl" xfId="166"/>
    <cellStyle name="差_地方配套按人均增幅控制8.30一般预算平均增幅、人均可用财力平均增幅两次控制、社会治安系数调整、案件数调整xl" xfId="365"/>
    <cellStyle name="差_地方配套按人均增幅控制8.31（调整结案率后）xl" xfId="250"/>
    <cellStyle name="差_第五部分(才淼、饶永宏）" xfId="366"/>
    <cellStyle name="差_第一部分：综合全" xfId="367"/>
    <cellStyle name="差_第一部分：综合全 2" xfId="273"/>
    <cellStyle name="差_高中教师人数（教育厅1.6日提供）" xfId="368"/>
    <cellStyle name="差_汇总" xfId="369"/>
    <cellStyle name="差_汇总-县级财政报表附表" xfId="370"/>
    <cellStyle name="差_基础数据分析" xfId="372"/>
    <cellStyle name="差_检验表" xfId="373"/>
    <cellStyle name="差_检验表 2" xfId="178"/>
    <cellStyle name="差_检验表（调整后）" xfId="375"/>
    <cellStyle name="差_检验表（调整后） 2" xfId="376"/>
    <cellStyle name="差_奖励补助测算5.22测试" xfId="23"/>
    <cellStyle name="差_奖励补助测算5.23新" xfId="8"/>
    <cellStyle name="差_奖励补助测算5.24冯铸" xfId="89"/>
    <cellStyle name="差_奖励补助测算7.23" xfId="379"/>
    <cellStyle name="差_奖励补助测算7.25" xfId="255"/>
    <cellStyle name="差_奖励补助测算7.25 (version 1) (version 1)" xfId="131"/>
    <cellStyle name="差_教师绩效工资测算表（离退休按各地上报数测算）2009年1月1日" xfId="19"/>
    <cellStyle name="差_教师绩效工资测算表（离退休按各地上报数测算）2009年1月1日 2" xfId="305"/>
    <cellStyle name="差_教育厅提供义务教育及高中教师人数（2009年1月6日）" xfId="33"/>
    <cellStyle name="差_历年教师人数" xfId="380"/>
    <cellStyle name="差_历年教师人数 2" xfId="381"/>
    <cellStyle name="差_丽江汇总" xfId="309"/>
    <cellStyle name="差_丽江汇总 2" xfId="382"/>
    <cellStyle name="差_农村公路危桥处治台账表（样表）" xfId="383"/>
    <cellStyle name="差_全区交通局“十二五”公路路网结构改造工程项目库汇总表20110826" xfId="319"/>
    <cellStyle name="差_全区交通局2013年度危桥改造及安保工程建议计划汇总表(核）" xfId="73"/>
    <cellStyle name="差_全区交通局2014年度公路路网结构改造工程初步计划汇总表" xfId="384"/>
    <cellStyle name="差_三季度－表二" xfId="385"/>
    <cellStyle name="差_通过交通运输部方案审查返回的2012年项目表" xfId="170"/>
    <cellStyle name="差_卫生部门" xfId="387"/>
    <cellStyle name="差_文体广播部门" xfId="388"/>
    <cellStyle name="差_文体广播部门 2" xfId="391"/>
    <cellStyle name="差_下半年禁毒办案经费分配2544.3万元" xfId="393"/>
    <cellStyle name="差_下半年禁毒办案经费分配2544.3万元 2" xfId="394"/>
    <cellStyle name="差_下半年禁吸戒毒经费1000万元" xfId="332"/>
    <cellStyle name="差_县级公安机关公用经费标准奖励测算方案（定稿）" xfId="395"/>
    <cellStyle name="差_县级基础数据" xfId="258"/>
    <cellStyle name="差_县级基础数据 2" xfId="396"/>
    <cellStyle name="差_业务工作量指标" xfId="323"/>
    <cellStyle name="差_义务教育阶段教职工人数（教育厅提供最终）" xfId="344"/>
    <cellStyle name="差_云南农村义务教育统计表" xfId="152"/>
    <cellStyle name="差_云南省2008年中小学教师人数统计表" xfId="345"/>
    <cellStyle name="差_云南省2008年中小学教师人数统计表 2" xfId="398"/>
    <cellStyle name="差_云南省2008年中小学教职工情况（教育厅提供20090101加工整理）" xfId="62"/>
    <cellStyle name="差_云南省2008年转移支付测算——州市本级考核部分及政策性测算" xfId="399"/>
    <cellStyle name="差_指标四" xfId="116"/>
    <cellStyle name="差_指标五" xfId="20"/>
    <cellStyle name="差_指标五 2" xfId="110"/>
    <cellStyle name="常规" xfId="0" builtinId="0"/>
    <cellStyle name="常规 10" xfId="245"/>
    <cellStyle name="常规 10 2" xfId="389"/>
    <cellStyle name="常规 10 3" xfId="400"/>
    <cellStyle name="常规 10 5" xfId="117"/>
    <cellStyle name="常规 11" xfId="358"/>
    <cellStyle name="常规 12" xfId="211"/>
    <cellStyle name="常规 12 2" xfId="401"/>
    <cellStyle name="常规 13" xfId="237"/>
    <cellStyle name="常规 14" xfId="402"/>
    <cellStyle name="常规 15" xfId="227"/>
    <cellStyle name="常规 16" xfId="274"/>
    <cellStyle name="常规 17" xfId="403"/>
    <cellStyle name="常规 18" xfId="405"/>
    <cellStyle name="常规 19" xfId="408"/>
    <cellStyle name="常规 2" xfId="289"/>
    <cellStyle name="常规 2 10 2 2 2" xfId="354"/>
    <cellStyle name="常规 2 2" xfId="143"/>
    <cellStyle name="常规 2 2 2" xfId="409"/>
    <cellStyle name="常规 2 3" xfId="145"/>
    <cellStyle name="常规 2 4" xfId="149"/>
    <cellStyle name="常规 2 5" xfId="153"/>
    <cellStyle name="常规 2 6" xfId="155"/>
    <cellStyle name="常规 2 7" xfId="392"/>
    <cellStyle name="常规 2 8" xfId="411"/>
    <cellStyle name="常规 2_高中教师人数（教育厅1.6日提供）" xfId="412"/>
    <cellStyle name="常规 21" xfId="275"/>
    <cellStyle name="常规 22" xfId="404"/>
    <cellStyle name="常规 23" xfId="406"/>
    <cellStyle name="常规 26" xfId="27"/>
    <cellStyle name="常规 27" xfId="413"/>
    <cellStyle name="常规 28" xfId="414"/>
    <cellStyle name="常规 29" xfId="55"/>
    <cellStyle name="常规 3" xfId="97"/>
    <cellStyle name="常规 31" xfId="28"/>
    <cellStyle name="常规 33" xfId="415"/>
    <cellStyle name="常规 4" xfId="220"/>
    <cellStyle name="常规 5" xfId="161"/>
    <cellStyle name="常规 5 4" xfId="416"/>
    <cellStyle name="常规 5 7" xfId="119"/>
    <cellStyle name="常规 6" xfId="15"/>
    <cellStyle name="常规 7" xfId="417"/>
    <cellStyle name="常规 7 3" xfId="7"/>
    <cellStyle name="常规 8" xfId="418"/>
    <cellStyle name="常规 8 2" xfId="36"/>
    <cellStyle name="常规 9" xfId="374"/>
    <cellStyle name="常规 9 2" xfId="179"/>
    <cellStyle name="常规_北海市危桥改造估算_全区交通局“十二五”公路路网结构改造工程项目库汇总表20110826" xfId="419"/>
    <cellStyle name="常规_来宾市危桥改造投资估算表_全区交通局“十二五”公路路网结构改造工程项目库汇总表20110826" xfId="420"/>
    <cellStyle name="超级链接" xfId="337"/>
    <cellStyle name="分级显示行_1_13区汇总" xfId="371"/>
    <cellStyle name="分级显示列_1_Book1" xfId="235"/>
    <cellStyle name="归盒啦_95" xfId="128"/>
    <cellStyle name="好 2" xfId="421"/>
    <cellStyle name="好 2 2" xfId="209"/>
    <cellStyle name="好_~4190974" xfId="422"/>
    <cellStyle name="好_~5676413" xfId="424"/>
    <cellStyle name="好_00省级(打印)" xfId="307"/>
    <cellStyle name="好_00省级(定稿)" xfId="113"/>
    <cellStyle name="好_03昭通" xfId="59"/>
    <cellStyle name="好_0502通海县" xfId="194"/>
    <cellStyle name="好_05玉溪" xfId="1"/>
    <cellStyle name="好_0605石屏县" xfId="326"/>
    <cellStyle name="好_1003牟定县" xfId="11"/>
    <cellStyle name="好_1110洱源县" xfId="426"/>
    <cellStyle name="好_11大理" xfId="78"/>
    <cellStyle name="好_2、土地面积、人口、粮食产量基本情况" xfId="429"/>
    <cellStyle name="好_2006年分析表" xfId="130"/>
    <cellStyle name="好_2006年分析表 2" xfId="133"/>
    <cellStyle name="好_2006年基础数据" xfId="431"/>
    <cellStyle name="好_2006年全省财力计算表（中央、决算）" xfId="407"/>
    <cellStyle name="好_2006年水利统计指标统计表" xfId="432"/>
    <cellStyle name="好_2006年在职人员情况" xfId="434"/>
    <cellStyle name="好_2007年检察院案件数" xfId="423"/>
    <cellStyle name="好_2007年可用财力" xfId="435"/>
    <cellStyle name="好_2007年可用财力 2" xfId="436"/>
    <cellStyle name="好_2007年人员分部门统计表" xfId="173"/>
    <cellStyle name="好_2007年政法部门业务指标" xfId="437"/>
    <cellStyle name="好_2008年县级公安保障标准落实奖励经费分配测算" xfId="46"/>
    <cellStyle name="好_2008年县级公安保障标准落实奖励经费分配测算 2" xfId="69"/>
    <cellStyle name="好_2008云南省分县市中小学教职工统计表（教育厅提供）" xfId="301"/>
    <cellStyle name="好_2009年一般性转移支付标准工资" xfId="438"/>
    <cellStyle name="好_2009年一般性转移支付标准工资_~4190974" xfId="196"/>
    <cellStyle name="好_2009年一般性转移支付标准工资_~5676413" xfId="207"/>
    <cellStyle name="好_2009年一般性转移支付标准工资_不用软件计算9.1不考虑经费管理评价xl" xfId="243"/>
    <cellStyle name="好_2009年一般性转移支付标准工资_地方配套按人均增幅控制8.30xl" xfId="430"/>
    <cellStyle name="好_2009年一般性转移支付标准工资_地方配套按人均增幅控制8.30一般预算平均增幅、人均可用财力平均增幅两次控制、社会治安系数调整、案件数调整xl" xfId="30"/>
    <cellStyle name="好_2009年一般性转移支付标准工资_地方配套按人均增幅控制8.31（调整结案率后）xl" xfId="125"/>
    <cellStyle name="好_2009年一般性转移支付标准工资_奖励补助测算5.22测试" xfId="13"/>
    <cellStyle name="好_2009年一般性转移支付标准工资_奖励补助测算5.23新" xfId="439"/>
    <cellStyle name="好_2009年一般性转移支付标准工资_奖励补助测算5.24冯铸" xfId="440"/>
    <cellStyle name="好_2009年一般性转移支付标准工资_奖励补助测算7.23" xfId="441"/>
    <cellStyle name="好_2009年一般性转移支付标准工资_奖励补助测算7.25" xfId="442"/>
    <cellStyle name="好_2009年一般性转移支付标准工资_奖励补助测算7.25 (version 1) (version 1)" xfId="443"/>
    <cellStyle name="好_530623_2006年县级财政报表附表" xfId="444"/>
    <cellStyle name="好_530629_2006年县级财政报表附表" xfId="446"/>
    <cellStyle name="好_5334_2006年迪庆县级财政报表附表" xfId="447"/>
    <cellStyle name="好_Book1" xfId="448"/>
    <cellStyle name="好_Book1_1" xfId="449"/>
    <cellStyle name="好_Book1_农村公路危桥处治台账表（样表）" xfId="334"/>
    <cellStyle name="好_Book2" xfId="363"/>
    <cellStyle name="好_M01-2(州市补助收入)" xfId="390"/>
    <cellStyle name="好_M03" xfId="216"/>
    <cellStyle name="好_不用软件计算9.1不考虑经费管理评价xl" xfId="111"/>
    <cellStyle name="好_财政供养人员" xfId="450"/>
    <cellStyle name="好_财政支出对上级的依赖程度" xfId="451"/>
    <cellStyle name="好_财政支出对上级的依赖程度 2" xfId="202"/>
    <cellStyle name="好_城建部门" xfId="452"/>
    <cellStyle name="好_城建部门 2" xfId="453"/>
    <cellStyle name="好_地方配套按人均增幅控制8.30xl" xfId="454"/>
    <cellStyle name="好_地方配套按人均增幅控制8.30一般预算平均增幅、人均可用财力平均增幅两次控制、社会治安系数调整、案件数调整xl" xfId="455"/>
    <cellStyle name="好_地方配套按人均增幅控制8.31（调整结案率后）xl" xfId="168"/>
    <cellStyle name="好_第五部分(才淼、饶永宏）" xfId="114"/>
    <cellStyle name="好_第一部分：综合全" xfId="270"/>
    <cellStyle name="好_第一部分：综合全 2" xfId="456"/>
    <cellStyle name="好_高中教师人数（教育厅1.6日提供）" xfId="425"/>
    <cellStyle name="好_汇总" xfId="6"/>
    <cellStyle name="好_汇总-县级财政报表附表" xfId="44"/>
    <cellStyle name="好_基础数据分析" xfId="457"/>
    <cellStyle name="好_检验表" xfId="157"/>
    <cellStyle name="好_检验表 2" xfId="284"/>
    <cellStyle name="好_检验表（调整后）" xfId="458"/>
    <cellStyle name="好_检验表（调整后） 2" xfId="459"/>
    <cellStyle name="好_奖励补助测算5.22测试" xfId="356"/>
    <cellStyle name="好_奖励补助测算5.23新" xfId="21"/>
    <cellStyle name="好_奖励补助测算5.24冯铸" xfId="433"/>
    <cellStyle name="好_奖励补助测算7.23" xfId="460"/>
    <cellStyle name="好_奖励补助测算7.25" xfId="121"/>
    <cellStyle name="好_奖励补助测算7.25 (version 1) (version 1)" xfId="427"/>
    <cellStyle name="好_教师绩效工资测算表（离退休按各地上报数测算）2009年1月1日" xfId="461"/>
    <cellStyle name="好_教师绩效工资测算表（离退休按各地上报数测算）2009年1月1日 2" xfId="462"/>
    <cellStyle name="好_教育厅提供义务教育及高中教师人数（2009年1月6日）" xfId="463"/>
    <cellStyle name="好_历年教师人数" xfId="265"/>
    <cellStyle name="好_历年教师人数 2" xfId="464"/>
    <cellStyle name="好_丽江汇总" xfId="465"/>
    <cellStyle name="好_丽江汇总 2" xfId="466"/>
    <cellStyle name="好_农村公路危桥处治台账表（样表）" xfId="467"/>
    <cellStyle name="好_全区交通局“十二五”公路路网结构改造工程项目库汇总表20110826" xfId="468"/>
    <cellStyle name="好_全区交通局2013年度危桥改造及安保工程建议计划汇总表(核）" xfId="229"/>
    <cellStyle name="好_全区交通局2014年度公路路网结构改造工程初步计划汇总表" xfId="428"/>
    <cellStyle name="好_三季度－表二" xfId="32"/>
    <cellStyle name="好_通过交通运输部方案审查返回的2012年项目表" xfId="469"/>
    <cellStyle name="好_卫生部门" xfId="445"/>
    <cellStyle name="好_文体广播部门" xfId="470"/>
    <cellStyle name="好_文体广播部门 2" xfId="471"/>
    <cellStyle name="好_下半年禁毒办案经费分配2544.3万元" xfId="136"/>
    <cellStyle name="好_下半年禁毒办案经费分配2544.3万元 2" xfId="139"/>
    <cellStyle name="好_下半年禁吸戒毒经费1000万元" xfId="397"/>
    <cellStyle name="好_县级公安机关公用经费标准奖励测算方案（定稿）" xfId="377"/>
    <cellStyle name="好_县级基础数据" xfId="324"/>
    <cellStyle name="好_县级基础数据 2" xfId="327"/>
    <cellStyle name="好_业务工作量指标" xfId="40"/>
    <cellStyle name="好_义务教育阶段教职工人数（教育厅提供最终）" xfId="472"/>
    <cellStyle name="好_云南农村义务教育统计表" xfId="473"/>
    <cellStyle name="好_云南省2008年中小学教师人数统计表" xfId="340"/>
    <cellStyle name="好_云南省2008年中小学教师人数统计表 2" xfId="474"/>
    <cellStyle name="好_云南省2008年中小学教职工情况（教育厅提供20090101加工整理）" xfId="378"/>
    <cellStyle name="好_云南省2008年转移支付测算——州市本级考核部分及政策性测算" xfId="475"/>
    <cellStyle name="好_指标四" xfId="191"/>
    <cellStyle name="好_指标五" xfId="63"/>
    <cellStyle name="好_指标五 2" xfId="476"/>
    <cellStyle name="后继超级链接" xfId="477"/>
    <cellStyle name="后继超链接" xfId="478"/>
    <cellStyle name="汇总 2" xfId="479"/>
    <cellStyle name="汇总 2 2" xfId="480"/>
    <cellStyle name="计算 2" xfId="481"/>
    <cellStyle name="计算 2 2" xfId="482"/>
    <cellStyle name="检查单元格 2" xfId="483"/>
    <cellStyle name="检查单元格 2 2" xfId="484"/>
    <cellStyle name="解释性文本 2" xfId="485"/>
    <cellStyle name="解释性文本 2 2" xfId="486"/>
    <cellStyle name="借出原因" xfId="487"/>
    <cellStyle name="警告文本 2" xfId="108"/>
    <cellStyle name="警告文本 2 2" xfId="488"/>
    <cellStyle name="链接单元格 2" xfId="489"/>
    <cellStyle name="链接单元格 2 2" xfId="386"/>
    <cellStyle name="霓付 [0]_ +Foil &amp; -FOIL &amp; PAPER" xfId="490"/>
    <cellStyle name="霓付_ +Foil &amp; -FOIL &amp; PAPER" xfId="491"/>
    <cellStyle name="烹拳 [0]_ +Foil &amp; -FOIL &amp; PAPER" xfId="492"/>
    <cellStyle name="烹拳_ +Foil &amp; -FOIL &amp; PAPER" xfId="493"/>
    <cellStyle name="普通_ 白土" xfId="494"/>
    <cellStyle name="千分位[0]_ 白土" xfId="495"/>
    <cellStyle name="千分位_ 白土" xfId="496"/>
    <cellStyle name="千位[0]_ 方正PC" xfId="497"/>
    <cellStyle name="千位_ 方正PC" xfId="498"/>
    <cellStyle name="千位分隔 2" xfId="499"/>
    <cellStyle name="千位分隔 3" xfId="302"/>
    <cellStyle name="千位分隔[0] 2" xfId="500"/>
    <cellStyle name="钎霖_4岿角利" xfId="501"/>
    <cellStyle name="强调 1" xfId="502"/>
    <cellStyle name="强调 2" xfId="503"/>
    <cellStyle name="强调 3" xfId="504"/>
    <cellStyle name="强调文字颜色 1 2" xfId="505"/>
    <cellStyle name="强调文字颜色 1 2 2" xfId="506"/>
    <cellStyle name="强调文字颜色 2 2" xfId="51"/>
    <cellStyle name="强调文字颜色 2 2 2" xfId="79"/>
    <cellStyle name="强调文字颜色 3 2" xfId="507"/>
    <cellStyle name="强调文字颜色 3 2 2" xfId="338"/>
    <cellStyle name="强调文字颜色 4 2" xfId="150"/>
    <cellStyle name="强调文字颜色 4 2 2" xfId="508"/>
    <cellStyle name="强调文字颜色 5 2" xfId="509"/>
    <cellStyle name="强调文字颜色 5 2 2" xfId="204"/>
    <cellStyle name="强调文字颜色 6 2" xfId="362"/>
    <cellStyle name="强调文字颜色 6 2 2" xfId="510"/>
    <cellStyle name="日期" xfId="9"/>
    <cellStyle name="商品名称" xfId="511"/>
    <cellStyle name="适中 2" xfId="512"/>
    <cellStyle name="适中 2 2" xfId="513"/>
    <cellStyle name="输出 2" xfId="514"/>
    <cellStyle name="输出 2 2" xfId="515"/>
    <cellStyle name="输入 2" xfId="410"/>
    <cellStyle name="输入 2 2" xfId="516"/>
    <cellStyle name="数量" xfId="517"/>
    <cellStyle name="数字" xfId="518"/>
    <cellStyle name="未定义" xfId="519"/>
    <cellStyle name="未定义 2" xfId="520"/>
    <cellStyle name="小数" xfId="521"/>
    <cellStyle name="样式 1" xfId="522"/>
    <cellStyle name="玉博会签合同项目统计表" xfId="523"/>
    <cellStyle name="昗弨_Pacific Region P&amp;L" xfId="524"/>
    <cellStyle name="寘嬫愗傝 [0.00]_Region Orders (2)" xfId="525"/>
    <cellStyle name="寘嬫愗傝_Region Orders (2)" xfId="526"/>
    <cellStyle name="注释 2" xfId="527"/>
    <cellStyle name="콤마 [0]_BOILER-CO1" xfId="528"/>
    <cellStyle name="콤마_BOILER-CO1" xfId="529"/>
    <cellStyle name="통화 [0]_BOILER-CO1" xfId="530"/>
    <cellStyle name="통화_BOILER-CO1" xfId="231"/>
    <cellStyle name="표준_0N-HANDLING " xfId="531"/>
  </cellStyles>
  <dxfs count="0"/>
  <tableStyles count="0" defaultTableStyle="TableStyleMedium2" defaultPivotStyle="PivotStyleLight16"/>
  <colors>
    <mruColors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topLeftCell="S1" workbookViewId="0">
      <selection activeCell="Y4" sqref="Y4:Y6"/>
    </sheetView>
  </sheetViews>
  <sheetFormatPr defaultColWidth="9" defaultRowHeight="15.6"/>
  <cols>
    <col min="1" max="1" width="10.109375" style="1" customWidth="1"/>
    <col min="2" max="2" width="17.109375" style="1" customWidth="1"/>
    <col min="3" max="3" width="8.109375" style="1" customWidth="1"/>
    <col min="4" max="4" width="10.88671875" style="1" customWidth="1"/>
    <col min="5" max="5" width="10.33203125" style="2" customWidth="1"/>
    <col min="6" max="6" width="6.88671875" style="3" customWidth="1"/>
    <col min="7" max="7" width="7" style="3" customWidth="1"/>
    <col min="8" max="8" width="10.77734375" style="1" customWidth="1"/>
    <col min="9" max="9" width="10.77734375" style="4" customWidth="1"/>
    <col min="10" max="10" width="11" style="4" customWidth="1"/>
    <col min="11" max="11" width="11.21875" style="4" customWidth="1"/>
    <col min="12" max="12" width="10.77734375" style="4" customWidth="1"/>
    <col min="13" max="13" width="8.109375" style="5" customWidth="1"/>
    <col min="14" max="14" width="9.5546875" style="5" customWidth="1"/>
    <col min="15" max="15" width="9.77734375" style="5" customWidth="1"/>
    <col min="16" max="16" width="10.77734375" style="5" customWidth="1"/>
    <col min="17" max="17" width="9.88671875" style="5" customWidth="1"/>
    <col min="18" max="18" width="10.5546875" style="5" customWidth="1"/>
    <col min="19" max="19" width="10" style="5" customWidth="1"/>
    <col min="20" max="20" width="10.6640625" style="5" customWidth="1"/>
    <col min="21" max="21" width="8.33203125" style="5" customWidth="1"/>
    <col min="22" max="22" width="9.5546875" style="5" customWidth="1"/>
    <col min="23" max="23" width="7.5546875" style="5" customWidth="1"/>
    <col min="24" max="24" width="9.88671875" style="5" customWidth="1"/>
    <col min="25" max="25" width="9.6640625" style="5" customWidth="1"/>
    <col min="26" max="26" width="10.6640625" style="5" customWidth="1"/>
    <col min="27" max="27" width="9.5546875" style="5" customWidth="1"/>
    <col min="28" max="28" width="9.88671875" style="5" customWidth="1"/>
    <col min="29" max="29" width="4.21875" style="5" customWidth="1"/>
    <col min="30" max="250" width="9" style="5" customWidth="1"/>
    <col min="251" max="16384" width="9" style="5"/>
  </cols>
  <sheetData>
    <row r="1" spans="1:32" ht="40.799999999999997" customHeight="1">
      <c r="A1" s="39" t="s">
        <v>14</v>
      </c>
      <c r="B1" s="39"/>
    </row>
    <row r="2" spans="1:32" ht="78.599999999999994" customHeight="1">
      <c r="A2" s="40" t="s">
        <v>30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3" spans="1:32" s="8" customFormat="1" ht="30" customHeight="1">
      <c r="A3" s="41" t="s">
        <v>16</v>
      </c>
      <c r="B3" s="41" t="s">
        <v>17</v>
      </c>
      <c r="C3" s="41" t="s">
        <v>18</v>
      </c>
      <c r="D3" s="51" t="s">
        <v>35</v>
      </c>
      <c r="E3" s="51"/>
      <c r="F3" s="37" t="s">
        <v>19</v>
      </c>
      <c r="G3" s="37"/>
      <c r="H3" s="41" t="s">
        <v>20</v>
      </c>
      <c r="I3" s="38"/>
      <c r="J3" s="38"/>
      <c r="K3" s="38"/>
      <c r="L3" s="38"/>
      <c r="M3" s="41" t="s">
        <v>37</v>
      </c>
      <c r="N3" s="41"/>
      <c r="O3" s="41"/>
      <c r="P3" s="41"/>
      <c r="Q3" s="41"/>
      <c r="R3" s="41"/>
      <c r="S3" s="41"/>
      <c r="T3" s="41"/>
      <c r="U3" s="41" t="s">
        <v>38</v>
      </c>
      <c r="V3" s="41"/>
      <c r="W3" s="41"/>
      <c r="X3" s="41"/>
      <c r="Y3" s="41"/>
      <c r="Z3" s="41"/>
      <c r="AA3" s="41"/>
      <c r="AB3" s="41"/>
      <c r="AC3" s="44" t="s">
        <v>21</v>
      </c>
      <c r="AD3" s="7"/>
      <c r="AE3" s="7"/>
      <c r="AF3" s="7"/>
    </row>
    <row r="4" spans="1:32" s="8" customFormat="1" ht="24" customHeight="1">
      <c r="A4" s="41"/>
      <c r="B4" s="41"/>
      <c r="C4" s="41"/>
      <c r="D4" s="51"/>
      <c r="E4" s="51"/>
      <c r="F4" s="37" t="s">
        <v>22</v>
      </c>
      <c r="G4" s="37" t="s">
        <v>23</v>
      </c>
      <c r="H4" s="41" t="s">
        <v>3</v>
      </c>
      <c r="I4" s="38" t="s">
        <v>24</v>
      </c>
      <c r="J4" s="38"/>
      <c r="K4" s="38"/>
      <c r="L4" s="38"/>
      <c r="M4" s="41" t="s">
        <v>18</v>
      </c>
      <c r="N4" s="41" t="s">
        <v>25</v>
      </c>
      <c r="O4" s="41"/>
      <c r="P4" s="44" t="s">
        <v>3</v>
      </c>
      <c r="Q4" s="42" t="s">
        <v>0</v>
      </c>
      <c r="R4" s="42" t="s">
        <v>26</v>
      </c>
      <c r="S4" s="42" t="s">
        <v>1</v>
      </c>
      <c r="T4" s="42" t="s">
        <v>2</v>
      </c>
      <c r="U4" s="41" t="s">
        <v>18</v>
      </c>
      <c r="V4" s="41" t="s">
        <v>25</v>
      </c>
      <c r="W4" s="41"/>
      <c r="X4" s="44" t="s">
        <v>3</v>
      </c>
      <c r="Y4" s="42" t="s">
        <v>0</v>
      </c>
      <c r="Z4" s="42" t="s">
        <v>27</v>
      </c>
      <c r="AA4" s="42" t="s">
        <v>34</v>
      </c>
      <c r="AB4" s="42" t="s">
        <v>2</v>
      </c>
      <c r="AC4" s="45"/>
    </row>
    <row r="5" spans="1:32" s="8" customFormat="1" ht="18.75" customHeight="1">
      <c r="A5" s="41"/>
      <c r="B5" s="41"/>
      <c r="C5" s="41"/>
      <c r="D5" s="51"/>
      <c r="E5" s="51"/>
      <c r="F5" s="37"/>
      <c r="G5" s="37"/>
      <c r="H5" s="41"/>
      <c r="I5" s="38" t="s">
        <v>0</v>
      </c>
      <c r="J5" s="38" t="s">
        <v>26</v>
      </c>
      <c r="K5" s="42" t="s">
        <v>1</v>
      </c>
      <c r="L5" s="42" t="s">
        <v>2</v>
      </c>
      <c r="M5" s="41"/>
      <c r="N5" s="41"/>
      <c r="O5" s="41"/>
      <c r="P5" s="45"/>
      <c r="Q5" s="47"/>
      <c r="R5" s="47"/>
      <c r="S5" s="47"/>
      <c r="T5" s="47"/>
      <c r="U5" s="41"/>
      <c r="V5" s="41"/>
      <c r="W5" s="41"/>
      <c r="X5" s="45"/>
      <c r="Y5" s="47"/>
      <c r="Z5" s="47"/>
      <c r="AA5" s="47"/>
      <c r="AB5" s="47"/>
      <c r="AC5" s="45"/>
    </row>
    <row r="6" spans="1:32" s="8" customFormat="1" ht="30" customHeight="1">
      <c r="A6" s="41"/>
      <c r="B6" s="41"/>
      <c r="C6" s="41"/>
      <c r="D6" s="9" t="s">
        <v>28</v>
      </c>
      <c r="E6" s="9" t="s">
        <v>29</v>
      </c>
      <c r="F6" s="37"/>
      <c r="G6" s="37"/>
      <c r="H6" s="41"/>
      <c r="I6" s="38"/>
      <c r="J6" s="38"/>
      <c r="K6" s="43"/>
      <c r="L6" s="43"/>
      <c r="M6" s="41"/>
      <c r="N6" s="6" t="s">
        <v>28</v>
      </c>
      <c r="O6" s="6" t="s">
        <v>29</v>
      </c>
      <c r="P6" s="46"/>
      <c r="Q6" s="43"/>
      <c r="R6" s="43"/>
      <c r="S6" s="43"/>
      <c r="T6" s="43"/>
      <c r="U6" s="41"/>
      <c r="V6" s="6" t="s">
        <v>28</v>
      </c>
      <c r="W6" s="6" t="s">
        <v>29</v>
      </c>
      <c r="X6" s="46"/>
      <c r="Y6" s="43"/>
      <c r="Z6" s="43"/>
      <c r="AA6" s="43"/>
      <c r="AB6" s="43"/>
      <c r="AC6" s="46"/>
    </row>
    <row r="7" spans="1:32" s="13" customFormat="1" ht="27.9" customHeight="1">
      <c r="A7" s="10" t="s">
        <v>3</v>
      </c>
      <c r="B7" s="10"/>
      <c r="C7" s="10">
        <f>SUM(C9:C20)</f>
        <v>1385</v>
      </c>
      <c r="D7" s="11">
        <f>SUM(D9:D20)</f>
        <v>4024.576</v>
      </c>
      <c r="E7" s="10">
        <f>SUM(E9:E20)</f>
        <v>2565.1999999999998</v>
      </c>
      <c r="F7" s="12"/>
      <c r="G7" s="12"/>
      <c r="H7" s="10">
        <f>SUM(H9:H20)</f>
        <v>167190</v>
      </c>
      <c r="I7" s="11">
        <f>SUM(I9:I20)</f>
        <v>99406.78</v>
      </c>
      <c r="J7" s="11">
        <f>K7+L7</f>
        <v>67783.219999999987</v>
      </c>
      <c r="K7" s="11">
        <f t="shared" ref="K7:AB7" si="0">SUM(K9:K20)</f>
        <v>6676.866</v>
      </c>
      <c r="L7" s="11">
        <f t="shared" si="0"/>
        <v>61106.353999999992</v>
      </c>
      <c r="M7" s="10">
        <f t="shared" si="0"/>
        <v>424</v>
      </c>
      <c r="N7" s="11">
        <f t="shared" si="0"/>
        <v>1720.346</v>
      </c>
      <c r="O7" s="10">
        <f t="shared" si="0"/>
        <v>1831.2</v>
      </c>
      <c r="P7" s="10">
        <f t="shared" si="0"/>
        <v>55312</v>
      </c>
      <c r="Q7" s="10">
        <f t="shared" si="0"/>
        <v>29944</v>
      </c>
      <c r="R7" s="10">
        <f t="shared" si="0"/>
        <v>25368</v>
      </c>
      <c r="S7" s="11">
        <f t="shared" si="0"/>
        <v>1576.8999999999999</v>
      </c>
      <c r="T7" s="11">
        <f t="shared" si="0"/>
        <v>23791.1</v>
      </c>
      <c r="U7" s="10">
        <f t="shared" si="0"/>
        <v>964</v>
      </c>
      <c r="V7" s="11">
        <f t="shared" si="0"/>
        <v>2346.0730000000003</v>
      </c>
      <c r="W7" s="10">
        <f t="shared" si="0"/>
        <v>733.99999999999977</v>
      </c>
      <c r="X7" s="10">
        <f t="shared" si="0"/>
        <v>62561</v>
      </c>
      <c r="Y7" s="10">
        <f t="shared" si="0"/>
        <v>37276.78</v>
      </c>
      <c r="Z7" s="10">
        <f t="shared" si="0"/>
        <v>25284.219999999998</v>
      </c>
      <c r="AA7" s="10">
        <f t="shared" si="0"/>
        <v>5099.9659999999994</v>
      </c>
      <c r="AB7" s="10">
        <f t="shared" si="0"/>
        <v>20184.253999999997</v>
      </c>
      <c r="AC7" s="10"/>
    </row>
    <row r="8" spans="1:32" s="13" customFormat="1" ht="34.799999999999997" customHeight="1">
      <c r="A8" s="48" t="s">
        <v>31</v>
      </c>
      <c r="B8" s="32" t="s">
        <v>36</v>
      </c>
      <c r="C8" s="14">
        <f>SUM(C9:C15)</f>
        <v>7</v>
      </c>
      <c r="D8" s="15">
        <f>SUM(D9:D15)</f>
        <v>142.82299999999998</v>
      </c>
      <c r="E8" s="16"/>
      <c r="F8" s="17"/>
      <c r="G8" s="17"/>
      <c r="H8" s="16">
        <f>SUM(H9:H15)</f>
        <v>81070</v>
      </c>
      <c r="I8" s="16">
        <f>SUM(I9:I15)</f>
        <v>37466</v>
      </c>
      <c r="J8" s="16">
        <f>K8+L8</f>
        <v>43604</v>
      </c>
      <c r="K8" s="15">
        <f>SUM(K9:K15)</f>
        <v>2847.8999999999996</v>
      </c>
      <c r="L8" s="16">
        <f>SUM(L9:L15)</f>
        <v>40756.1</v>
      </c>
      <c r="M8" s="14">
        <f>SUM(M9:M15)</f>
        <v>7</v>
      </c>
      <c r="N8" s="16">
        <f>SUM(N9:N15)</f>
        <v>142.82299999999998</v>
      </c>
      <c r="O8" s="14">
        <f t="shared" ref="O8:U8" si="1">SUM(O9:O15)</f>
        <v>0</v>
      </c>
      <c r="P8" s="14">
        <f t="shared" si="1"/>
        <v>10029</v>
      </c>
      <c r="Q8" s="14">
        <f t="shared" si="1"/>
        <v>0</v>
      </c>
      <c r="R8" s="14">
        <f t="shared" si="1"/>
        <v>10029</v>
      </c>
      <c r="S8" s="14">
        <f t="shared" si="1"/>
        <v>400</v>
      </c>
      <c r="T8" s="14">
        <f t="shared" si="1"/>
        <v>9629</v>
      </c>
      <c r="U8" s="14">
        <f t="shared" si="1"/>
        <v>3</v>
      </c>
      <c r="V8" s="14">
        <f t="shared" ref="V8:AB8" si="2">SUM(V9:V15)</f>
        <v>42.222999999999999</v>
      </c>
      <c r="W8" s="14">
        <f t="shared" si="2"/>
        <v>0</v>
      </c>
      <c r="X8" s="14">
        <f t="shared" si="2"/>
        <v>21724</v>
      </c>
      <c r="Y8" s="14">
        <f t="shared" si="2"/>
        <v>5280</v>
      </c>
      <c r="Z8" s="14">
        <f t="shared" si="2"/>
        <v>16444</v>
      </c>
      <c r="AA8" s="14">
        <f t="shared" si="2"/>
        <v>2447.8999999999996</v>
      </c>
      <c r="AB8" s="14">
        <f t="shared" si="2"/>
        <v>13996.1</v>
      </c>
      <c r="AC8" s="14"/>
    </row>
    <row r="9" spans="1:32" s="13" customFormat="1" ht="27.9" customHeight="1">
      <c r="A9" s="48"/>
      <c r="B9" s="33" t="s">
        <v>4</v>
      </c>
      <c r="C9" s="18">
        <v>1</v>
      </c>
      <c r="D9" s="19">
        <v>20</v>
      </c>
      <c r="E9" s="19"/>
      <c r="F9" s="20">
        <v>2016</v>
      </c>
      <c r="G9" s="20">
        <v>2019</v>
      </c>
      <c r="H9" s="19">
        <v>7316</v>
      </c>
      <c r="I9" s="21">
        <v>5000</v>
      </c>
      <c r="J9" s="21">
        <f t="shared" ref="J9:J14" si="3">H9-I9</f>
        <v>2316</v>
      </c>
      <c r="K9" s="21"/>
      <c r="L9" s="21">
        <f t="shared" ref="L9:L13" si="4">J9-K9</f>
        <v>2316</v>
      </c>
      <c r="M9" s="18">
        <v>1</v>
      </c>
      <c r="N9" s="19">
        <v>20</v>
      </c>
      <c r="O9" s="18"/>
      <c r="P9" s="20">
        <v>3377</v>
      </c>
      <c r="Q9" s="21"/>
      <c r="R9" s="20">
        <v>3377</v>
      </c>
      <c r="S9" s="21"/>
      <c r="T9" s="20">
        <v>3377</v>
      </c>
      <c r="U9" s="18"/>
      <c r="V9" s="19"/>
      <c r="W9" s="18"/>
      <c r="X9" s="18"/>
      <c r="Y9" s="18"/>
      <c r="Z9" s="18"/>
      <c r="AA9" s="18"/>
      <c r="AB9" s="22"/>
      <c r="AC9" s="18"/>
    </row>
    <row r="10" spans="1:32" s="13" customFormat="1" ht="27.9" customHeight="1">
      <c r="A10" s="48"/>
      <c r="B10" s="33" t="s">
        <v>5</v>
      </c>
      <c r="C10" s="18">
        <v>1</v>
      </c>
      <c r="D10" s="19">
        <v>41</v>
      </c>
      <c r="E10" s="19"/>
      <c r="F10" s="20">
        <v>2015</v>
      </c>
      <c r="G10" s="20">
        <v>2017</v>
      </c>
      <c r="H10" s="19">
        <v>19367</v>
      </c>
      <c r="I10" s="21">
        <v>11209</v>
      </c>
      <c r="J10" s="21">
        <f t="shared" si="3"/>
        <v>8158</v>
      </c>
      <c r="K10" s="21"/>
      <c r="L10" s="21">
        <f t="shared" si="4"/>
        <v>8158</v>
      </c>
      <c r="M10" s="18">
        <v>1</v>
      </c>
      <c r="N10" s="19">
        <v>41</v>
      </c>
      <c r="O10" s="18"/>
      <c r="P10" s="18">
        <v>2444</v>
      </c>
      <c r="Q10" s="18"/>
      <c r="R10" s="18">
        <v>2444</v>
      </c>
      <c r="S10" s="18"/>
      <c r="T10" s="18">
        <v>2444</v>
      </c>
      <c r="U10" s="18"/>
      <c r="V10" s="19"/>
      <c r="W10" s="18"/>
      <c r="X10" s="18"/>
      <c r="Y10" s="18"/>
      <c r="Z10" s="18"/>
      <c r="AA10" s="18"/>
      <c r="AB10" s="18"/>
      <c r="AC10" s="18"/>
    </row>
    <row r="11" spans="1:32" s="13" customFormat="1" ht="27.9" customHeight="1">
      <c r="A11" s="48"/>
      <c r="B11" s="33" t="s">
        <v>6</v>
      </c>
      <c r="C11" s="18">
        <v>1</v>
      </c>
      <c r="D11" s="19">
        <v>19</v>
      </c>
      <c r="E11" s="19"/>
      <c r="F11" s="20">
        <v>2016</v>
      </c>
      <c r="G11" s="20">
        <v>2019</v>
      </c>
      <c r="H11" s="19">
        <v>6645</v>
      </c>
      <c r="I11" s="21">
        <v>5130</v>
      </c>
      <c r="J11" s="21">
        <f t="shared" si="3"/>
        <v>1515</v>
      </c>
      <c r="K11" s="21"/>
      <c r="L11" s="21">
        <f t="shared" si="4"/>
        <v>1515</v>
      </c>
      <c r="M11" s="18">
        <v>1</v>
      </c>
      <c r="N11" s="19">
        <v>19</v>
      </c>
      <c r="O11" s="18"/>
      <c r="P11" s="18">
        <f>R11+Q11</f>
        <v>508</v>
      </c>
      <c r="Q11" s="18"/>
      <c r="R11" s="18">
        <f>S11+T11</f>
        <v>508</v>
      </c>
      <c r="S11" s="18"/>
      <c r="T11" s="18">
        <v>508</v>
      </c>
      <c r="U11" s="18"/>
      <c r="V11" s="19"/>
      <c r="W11" s="18"/>
      <c r="X11" s="18"/>
      <c r="Y11" s="18"/>
      <c r="Z11" s="18"/>
      <c r="AA11" s="18"/>
      <c r="AB11" s="22"/>
      <c r="AC11" s="18"/>
    </row>
    <row r="12" spans="1:32" s="13" customFormat="1" ht="27.9" customHeight="1">
      <c r="A12" s="48"/>
      <c r="B12" s="34" t="s">
        <v>7</v>
      </c>
      <c r="C12" s="18">
        <v>1</v>
      </c>
      <c r="D12" s="19">
        <v>20.6</v>
      </c>
      <c r="E12" s="19"/>
      <c r="F12" s="20">
        <v>2016</v>
      </c>
      <c r="G12" s="20">
        <v>2019</v>
      </c>
      <c r="H12" s="19">
        <v>18621</v>
      </c>
      <c r="I12" s="21">
        <v>5150</v>
      </c>
      <c r="J12" s="21">
        <f t="shared" si="3"/>
        <v>13471</v>
      </c>
      <c r="K12" s="21"/>
      <c r="L12" s="21">
        <f t="shared" si="4"/>
        <v>13471</v>
      </c>
      <c r="M12" s="18">
        <v>1</v>
      </c>
      <c r="N12" s="19">
        <v>20.6</v>
      </c>
      <c r="O12" s="18"/>
      <c r="P12" s="18">
        <f>R12+Q12</f>
        <v>2000</v>
      </c>
      <c r="Q12" s="18"/>
      <c r="R12" s="18">
        <f>S12+T12</f>
        <v>2000</v>
      </c>
      <c r="S12" s="18"/>
      <c r="T12" s="18">
        <v>2000</v>
      </c>
      <c r="U12" s="18"/>
      <c r="V12" s="19"/>
      <c r="W12" s="18"/>
      <c r="X12" s="18"/>
      <c r="Y12" s="18"/>
      <c r="Z12" s="18"/>
      <c r="AA12" s="18"/>
      <c r="AB12" s="22"/>
      <c r="AC12" s="18"/>
    </row>
    <row r="13" spans="1:32" s="13" customFormat="1" ht="27.9" customHeight="1">
      <c r="A13" s="48"/>
      <c r="B13" s="33" t="s">
        <v>8</v>
      </c>
      <c r="C13" s="18">
        <v>1</v>
      </c>
      <c r="D13" s="19">
        <v>21.1</v>
      </c>
      <c r="E13" s="19"/>
      <c r="F13" s="20">
        <v>2017</v>
      </c>
      <c r="G13" s="20">
        <v>2020</v>
      </c>
      <c r="H13" s="19">
        <v>14348</v>
      </c>
      <c r="I13" s="21">
        <v>5697</v>
      </c>
      <c r="J13" s="21">
        <f t="shared" si="3"/>
        <v>8651</v>
      </c>
      <c r="K13" s="21"/>
      <c r="L13" s="21">
        <f t="shared" si="4"/>
        <v>8651</v>
      </c>
      <c r="M13" s="18">
        <v>1</v>
      </c>
      <c r="N13" s="19">
        <v>21.1</v>
      </c>
      <c r="O13" s="18"/>
      <c r="P13" s="18">
        <f>R13+Q13</f>
        <v>1000</v>
      </c>
      <c r="Q13" s="18"/>
      <c r="R13" s="18">
        <f>S13+T13</f>
        <v>1000</v>
      </c>
      <c r="S13" s="18"/>
      <c r="T13" s="18">
        <v>1000</v>
      </c>
      <c r="U13" s="18">
        <v>1</v>
      </c>
      <c r="V13" s="19">
        <v>21.1</v>
      </c>
      <c r="W13" s="18"/>
      <c r="X13" s="18">
        <f>Y13+Z13</f>
        <v>7651</v>
      </c>
      <c r="Y13" s="18"/>
      <c r="Z13" s="18">
        <f t="shared" ref="Z13:Z18" si="5">J13-R13</f>
        <v>7651</v>
      </c>
      <c r="AA13" s="18"/>
      <c r="AB13" s="22">
        <f t="shared" ref="AA13:AB15" si="6">L13-T13</f>
        <v>7651</v>
      </c>
      <c r="AC13" s="18"/>
    </row>
    <row r="14" spans="1:32" s="13" customFormat="1" ht="27.9" customHeight="1">
      <c r="A14" s="48"/>
      <c r="B14" s="33" t="s">
        <v>9</v>
      </c>
      <c r="C14" s="18">
        <v>1</v>
      </c>
      <c r="D14" s="19">
        <v>8</v>
      </c>
      <c r="E14" s="19"/>
      <c r="F14" s="20">
        <v>2019</v>
      </c>
      <c r="G14" s="20">
        <v>2020</v>
      </c>
      <c r="H14" s="19">
        <v>6800</v>
      </c>
      <c r="I14" s="21">
        <v>2000</v>
      </c>
      <c r="J14" s="21">
        <f t="shared" si="3"/>
        <v>4800</v>
      </c>
      <c r="K14" s="21">
        <f>J14*0.3</f>
        <v>1440</v>
      </c>
      <c r="L14" s="21">
        <f t="shared" ref="L14:L17" si="7">J14*0.7</f>
        <v>3360</v>
      </c>
      <c r="M14" s="18">
        <v>1</v>
      </c>
      <c r="N14" s="19">
        <v>8</v>
      </c>
      <c r="O14" s="18"/>
      <c r="P14" s="18">
        <f>Q14+R14</f>
        <v>200</v>
      </c>
      <c r="Q14" s="18"/>
      <c r="R14" s="18">
        <f>S14+T14</f>
        <v>200</v>
      </c>
      <c r="S14" s="18">
        <v>100</v>
      </c>
      <c r="T14" s="18">
        <v>100</v>
      </c>
      <c r="U14" s="18">
        <v>1</v>
      </c>
      <c r="V14" s="19">
        <v>8</v>
      </c>
      <c r="W14" s="18"/>
      <c r="X14" s="18">
        <f>Y14+Z14</f>
        <v>6600</v>
      </c>
      <c r="Y14" s="18">
        <v>2000</v>
      </c>
      <c r="Z14" s="18">
        <f t="shared" si="5"/>
        <v>4600</v>
      </c>
      <c r="AA14" s="18">
        <f t="shared" si="6"/>
        <v>1340</v>
      </c>
      <c r="AB14" s="22">
        <f t="shared" si="6"/>
        <v>3260</v>
      </c>
      <c r="AC14" s="18"/>
    </row>
    <row r="15" spans="1:32" s="13" customFormat="1" ht="27.9" customHeight="1">
      <c r="A15" s="48"/>
      <c r="B15" s="33" t="s">
        <v>10</v>
      </c>
      <c r="C15" s="18">
        <v>1</v>
      </c>
      <c r="D15" s="19">
        <v>13.122999999999999</v>
      </c>
      <c r="E15" s="19"/>
      <c r="F15" s="20">
        <v>2019</v>
      </c>
      <c r="G15" s="20">
        <v>2020</v>
      </c>
      <c r="H15" s="18">
        <v>7973</v>
      </c>
      <c r="I15" s="21">
        <v>3280</v>
      </c>
      <c r="J15" s="21">
        <v>4693</v>
      </c>
      <c r="K15" s="21">
        <f>J15*0.3</f>
        <v>1407.8999999999999</v>
      </c>
      <c r="L15" s="21">
        <f t="shared" si="7"/>
        <v>3285.1</v>
      </c>
      <c r="M15" s="18">
        <v>1</v>
      </c>
      <c r="N15" s="19">
        <v>13.122999999999999</v>
      </c>
      <c r="O15" s="18"/>
      <c r="P15" s="18">
        <f>Q15+R15</f>
        <v>500</v>
      </c>
      <c r="Q15" s="18"/>
      <c r="R15" s="18">
        <f>S15+T15</f>
        <v>500</v>
      </c>
      <c r="S15" s="18">
        <v>300</v>
      </c>
      <c r="T15" s="18">
        <v>200</v>
      </c>
      <c r="U15" s="18">
        <v>1</v>
      </c>
      <c r="V15" s="19">
        <v>13.122999999999999</v>
      </c>
      <c r="W15" s="18"/>
      <c r="X15" s="18">
        <f>Y15+Z15</f>
        <v>7473</v>
      </c>
      <c r="Y15" s="18">
        <v>3280</v>
      </c>
      <c r="Z15" s="18">
        <f t="shared" si="5"/>
        <v>4193</v>
      </c>
      <c r="AA15" s="18">
        <f t="shared" si="6"/>
        <v>1107.8999999999999</v>
      </c>
      <c r="AB15" s="22">
        <f t="shared" si="6"/>
        <v>3085.1</v>
      </c>
      <c r="AC15" s="18"/>
    </row>
    <row r="16" spans="1:32" s="25" customFormat="1" ht="27.9" customHeight="1">
      <c r="A16" s="49" t="s">
        <v>15</v>
      </c>
      <c r="B16" s="33" t="s">
        <v>11</v>
      </c>
      <c r="C16" s="18">
        <v>255</v>
      </c>
      <c r="D16" s="19">
        <v>864.4</v>
      </c>
      <c r="E16" s="19"/>
      <c r="F16" s="20">
        <v>2019</v>
      </c>
      <c r="G16" s="20">
        <v>2020</v>
      </c>
      <c r="H16" s="19">
        <v>11481</v>
      </c>
      <c r="I16" s="21">
        <v>9508.4</v>
      </c>
      <c r="J16" s="21">
        <f>H16-I16</f>
        <v>1972.6000000000004</v>
      </c>
      <c r="K16" s="21">
        <f>J16*0.3</f>
        <v>591.78000000000009</v>
      </c>
      <c r="L16" s="21">
        <f t="shared" si="7"/>
        <v>1380.8200000000002</v>
      </c>
      <c r="M16" s="18">
        <v>82</v>
      </c>
      <c r="N16" s="19">
        <v>302.2</v>
      </c>
      <c r="O16" s="19"/>
      <c r="P16" s="19">
        <v>3137</v>
      </c>
      <c r="Q16" s="21">
        <v>2721</v>
      </c>
      <c r="R16" s="21">
        <f>P16-Q16</f>
        <v>416</v>
      </c>
      <c r="S16" s="21">
        <f>R16*0.3</f>
        <v>124.8</v>
      </c>
      <c r="T16" s="21">
        <f>R16*0.7</f>
        <v>291.2</v>
      </c>
      <c r="U16" s="20">
        <f>C16-M16</f>
        <v>173</v>
      </c>
      <c r="V16" s="21">
        <f>D16-N16</f>
        <v>562.20000000000005</v>
      </c>
      <c r="W16" s="21"/>
      <c r="X16" s="21">
        <f t="shared" ref="X16:X18" si="8">H16-P16</f>
        <v>8344</v>
      </c>
      <c r="Y16" s="21">
        <f t="shared" ref="Y16:Y18" si="9">I16-Q16</f>
        <v>6787.4</v>
      </c>
      <c r="Z16" s="21">
        <f t="shared" si="5"/>
        <v>1556.6000000000004</v>
      </c>
      <c r="AA16" s="21">
        <f t="shared" ref="AA16:AA18" si="10">Z16*0.3</f>
        <v>466.98000000000008</v>
      </c>
      <c r="AB16" s="23">
        <f t="shared" ref="AB16:AB18" si="11">Z16*0.7</f>
        <v>1089.6200000000001</v>
      </c>
      <c r="AC16" s="24"/>
    </row>
    <row r="17" spans="1:29" s="27" customFormat="1" ht="27.9" customHeight="1">
      <c r="A17" s="48"/>
      <c r="B17" s="33" t="s">
        <v>12</v>
      </c>
      <c r="C17" s="18">
        <v>861</v>
      </c>
      <c r="D17" s="19">
        <v>2003.25</v>
      </c>
      <c r="E17" s="19"/>
      <c r="F17" s="20">
        <v>2019</v>
      </c>
      <c r="G17" s="20">
        <v>2020</v>
      </c>
      <c r="H17" s="19">
        <v>33772</v>
      </c>
      <c r="I17" s="21">
        <v>26042.9</v>
      </c>
      <c r="J17" s="21">
        <f>H17-I17</f>
        <v>7729.0999999999985</v>
      </c>
      <c r="K17" s="21">
        <f>J17*0.3</f>
        <v>2318.7299999999996</v>
      </c>
      <c r="L17" s="21">
        <f t="shared" si="7"/>
        <v>5410.369999999999</v>
      </c>
      <c r="M17" s="18">
        <v>86</v>
      </c>
      <c r="N17" s="19">
        <v>261.60000000000002</v>
      </c>
      <c r="O17" s="19"/>
      <c r="P17" s="19">
        <v>5092</v>
      </c>
      <c r="Q17" s="21">
        <v>3379</v>
      </c>
      <c r="R17" s="21">
        <f>P17-Q17</f>
        <v>1713</v>
      </c>
      <c r="S17" s="21">
        <f>R17*0.3</f>
        <v>513.9</v>
      </c>
      <c r="T17" s="21">
        <f>R17*0.7</f>
        <v>1199.0999999999999</v>
      </c>
      <c r="U17" s="20">
        <f>C17-M17</f>
        <v>775</v>
      </c>
      <c r="V17" s="21">
        <f>D17-N17</f>
        <v>1741.65</v>
      </c>
      <c r="W17" s="21"/>
      <c r="X17" s="21">
        <f t="shared" si="8"/>
        <v>28680</v>
      </c>
      <c r="Y17" s="21">
        <f t="shared" si="9"/>
        <v>22663.9</v>
      </c>
      <c r="Z17" s="21">
        <f t="shared" si="5"/>
        <v>6016.0999999999985</v>
      </c>
      <c r="AA17" s="21">
        <f t="shared" si="10"/>
        <v>1804.8299999999995</v>
      </c>
      <c r="AB17" s="23">
        <f t="shared" si="11"/>
        <v>4211.2699999999986</v>
      </c>
      <c r="AC17" s="26"/>
    </row>
    <row r="18" spans="1:29" s="27" customFormat="1" ht="27.9" customHeight="1">
      <c r="A18" s="50"/>
      <c r="B18" s="35" t="s">
        <v>13</v>
      </c>
      <c r="C18" s="18">
        <v>43</v>
      </c>
      <c r="D18" s="19"/>
      <c r="E18" s="19">
        <v>2565.1999999999998</v>
      </c>
      <c r="F18" s="20">
        <v>2019</v>
      </c>
      <c r="G18" s="20">
        <v>2020</v>
      </c>
      <c r="H18" s="19">
        <v>11391</v>
      </c>
      <c r="I18" s="21">
        <v>8156.48</v>
      </c>
      <c r="J18" s="21">
        <v>3234.52</v>
      </c>
      <c r="K18" s="21">
        <v>918.45600000000002</v>
      </c>
      <c r="L18" s="21">
        <v>2316.0639999999999</v>
      </c>
      <c r="M18" s="18">
        <v>30</v>
      </c>
      <c r="N18" s="19"/>
      <c r="O18" s="19">
        <v>1831.2</v>
      </c>
      <c r="P18" s="19">
        <v>7578</v>
      </c>
      <c r="Q18" s="21">
        <v>5611</v>
      </c>
      <c r="R18" s="21">
        <v>1967</v>
      </c>
      <c r="S18" s="21">
        <v>538.20000000000005</v>
      </c>
      <c r="T18" s="21">
        <v>1428.8</v>
      </c>
      <c r="U18" s="20">
        <v>13</v>
      </c>
      <c r="V18" s="21"/>
      <c r="W18" s="21">
        <f>E18-O18</f>
        <v>733.99999999999977</v>
      </c>
      <c r="X18" s="21">
        <f t="shared" si="8"/>
        <v>3813</v>
      </c>
      <c r="Y18" s="21">
        <f t="shared" si="9"/>
        <v>2545.4799999999996</v>
      </c>
      <c r="Z18" s="21">
        <f t="shared" si="5"/>
        <v>1267.52</v>
      </c>
      <c r="AA18" s="21">
        <f t="shared" si="10"/>
        <v>380.25599999999997</v>
      </c>
      <c r="AB18" s="23">
        <f t="shared" si="11"/>
        <v>887.2639999999999</v>
      </c>
      <c r="AC18" s="26"/>
    </row>
    <row r="19" spans="1:29" s="27" customFormat="1" ht="76.8" customHeight="1">
      <c r="A19" s="36" t="s">
        <v>32</v>
      </c>
      <c r="B19" s="26"/>
      <c r="C19" s="26">
        <v>7</v>
      </c>
      <c r="D19" s="28">
        <v>31.722999999999999</v>
      </c>
      <c r="E19" s="28"/>
      <c r="F19" s="29">
        <v>2019</v>
      </c>
      <c r="G19" s="29">
        <v>2019</v>
      </c>
      <c r="H19" s="28">
        <v>2185</v>
      </c>
      <c r="I19" s="30">
        <v>1523</v>
      </c>
      <c r="J19" s="21">
        <f>K19+L19</f>
        <v>662</v>
      </c>
      <c r="K19" s="30"/>
      <c r="L19" s="30">
        <v>662</v>
      </c>
      <c r="M19" s="26">
        <v>7</v>
      </c>
      <c r="N19" s="28">
        <v>31.722999999999999</v>
      </c>
      <c r="O19" s="28"/>
      <c r="P19" s="28">
        <v>2185</v>
      </c>
      <c r="Q19" s="30">
        <v>1523</v>
      </c>
      <c r="R19" s="21">
        <f>S19+T19</f>
        <v>662</v>
      </c>
      <c r="S19" s="30"/>
      <c r="T19" s="30">
        <v>662</v>
      </c>
      <c r="U19" s="20">
        <f>C19-M19</f>
        <v>0</v>
      </c>
      <c r="V19" s="21"/>
      <c r="W19" s="30"/>
      <c r="X19" s="26"/>
      <c r="Y19" s="26"/>
      <c r="Z19" s="26"/>
      <c r="AA19" s="26"/>
      <c r="AB19" s="31"/>
      <c r="AC19" s="26"/>
    </row>
    <row r="20" spans="1:29" s="27" customFormat="1" ht="73.2" customHeight="1">
      <c r="A20" s="36" t="s">
        <v>33</v>
      </c>
      <c r="B20" s="26"/>
      <c r="C20" s="26">
        <v>212</v>
      </c>
      <c r="D20" s="28">
        <v>982.38</v>
      </c>
      <c r="E20" s="28"/>
      <c r="F20" s="29">
        <v>2019</v>
      </c>
      <c r="G20" s="29">
        <v>2019</v>
      </c>
      <c r="H20" s="28">
        <v>27291</v>
      </c>
      <c r="I20" s="30">
        <v>16710</v>
      </c>
      <c r="J20" s="21">
        <f>H20-I20</f>
        <v>10581</v>
      </c>
      <c r="K20" s="30"/>
      <c r="L20" s="21">
        <f>J20-K20</f>
        <v>10581</v>
      </c>
      <c r="M20" s="26">
        <v>212</v>
      </c>
      <c r="N20" s="28">
        <v>982</v>
      </c>
      <c r="O20" s="28"/>
      <c r="P20" s="28">
        <v>27291</v>
      </c>
      <c r="Q20" s="30">
        <v>16710</v>
      </c>
      <c r="R20" s="21">
        <f>P20-Q20</f>
        <v>10581</v>
      </c>
      <c r="S20" s="30"/>
      <c r="T20" s="21">
        <f>R20-S20</f>
        <v>10581</v>
      </c>
      <c r="U20" s="20">
        <f>C20-M20</f>
        <v>0</v>
      </c>
      <c r="V20" s="21"/>
      <c r="W20" s="30"/>
      <c r="X20" s="26"/>
      <c r="Y20" s="26"/>
      <c r="Z20" s="26"/>
      <c r="AA20" s="26"/>
      <c r="AB20" s="31"/>
      <c r="AC20" s="26"/>
    </row>
  </sheetData>
  <mergeCells count="35">
    <mergeCell ref="AC3:AC6"/>
    <mergeCell ref="Z4:Z6"/>
    <mergeCell ref="AA4:AA6"/>
    <mergeCell ref="AB4:AB6"/>
    <mergeCell ref="R4:R6"/>
    <mergeCell ref="S4:S6"/>
    <mergeCell ref="T4:T6"/>
    <mergeCell ref="X4:X6"/>
    <mergeCell ref="Y4:Y6"/>
    <mergeCell ref="A8:A15"/>
    <mergeCell ref="A16:A18"/>
    <mergeCell ref="B3:B6"/>
    <mergeCell ref="C3:C6"/>
    <mergeCell ref="D3:E5"/>
    <mergeCell ref="N4:O5"/>
    <mergeCell ref="V4:W5"/>
    <mergeCell ref="M4:M6"/>
    <mergeCell ref="U4:U6"/>
    <mergeCell ref="I4:L4"/>
    <mergeCell ref="F4:F6"/>
    <mergeCell ref="G4:G6"/>
    <mergeCell ref="J5:J6"/>
    <mergeCell ref="A1:B1"/>
    <mergeCell ref="A2:AC2"/>
    <mergeCell ref="F3:G3"/>
    <mergeCell ref="H3:L3"/>
    <mergeCell ref="M3:T3"/>
    <mergeCell ref="U3:AB3"/>
    <mergeCell ref="A3:A6"/>
    <mergeCell ref="H4:H6"/>
    <mergeCell ref="I5:I6"/>
    <mergeCell ref="K5:K6"/>
    <mergeCell ref="L5:L6"/>
    <mergeCell ref="P4:P6"/>
    <mergeCell ref="Q4:Q6"/>
  </mergeCells>
  <phoneticPr fontId="77" type="noConversion"/>
  <printOptions horizontalCentered="1"/>
  <pageMargins left="0.59055118110236227" right="0" top="0.78740157480314965" bottom="0.39370078740157483" header="0" footer="0"/>
  <pageSetup paperSize="9" scale="50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2019-2021年“四建一通”工程项目建设方案（建议）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revision>1</cp:revision>
  <cp:lastPrinted>2019-08-15T01:06:51Z</cp:lastPrinted>
  <dcterms:created xsi:type="dcterms:W3CDTF">2006-09-16T00:00:00Z</dcterms:created>
  <dcterms:modified xsi:type="dcterms:W3CDTF">2019-08-15T01:13:07Z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