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24" windowHeight="9336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<sst xmlns="http://schemas.openxmlformats.org/spreadsheetml/2006/main" count="67" uniqueCount="67">
  <si>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2</t>
    </r>
  </si>
  <si>
    <r>
      <rPr>
        <sz val="16"/>
        <color theme="1"/>
        <rFont val="宋体"/>
        <charset val="134"/>
      </rPr>
      <t>总投资概算表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</si>
  <si>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</si>
  <si>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工程名称或费用</t>
    </r>
  </si>
  <si>
    <r>
      <rPr>
        <b/>
        <sz val="12"/>
        <color theme="1"/>
        <rFont val="宋体"/>
        <charset val="134"/>
      </rPr>
      <t>概算价值（万元）</t>
    </r>
  </si>
  <si>
    <r>
      <rPr>
        <b/>
        <sz val="12"/>
        <color theme="1"/>
        <rFont val="宋体"/>
        <charset val="134"/>
      </rPr>
      <t>建筑工程</t>
    </r>
  </si>
  <si>
    <r>
      <rPr>
        <b/>
        <sz val="12"/>
        <color theme="1"/>
        <rFont val="宋体"/>
        <charset val="134"/>
      </rPr>
      <t>设备购置</t>
    </r>
  </si>
  <si>
    <r>
      <rPr>
        <b/>
        <sz val="12"/>
        <color theme="1"/>
        <rFont val="宋体"/>
        <charset val="134"/>
      </rPr>
      <t>安装工程</t>
    </r>
  </si>
  <si>
    <r>
      <rPr>
        <b/>
        <sz val="12"/>
        <color theme="1"/>
        <rFont val="宋体"/>
        <charset val="134"/>
      </rPr>
      <t>其他费用</t>
    </r>
  </si>
  <si>
    <r>
      <rPr>
        <b/>
        <sz val="12"/>
        <color theme="1"/>
        <rFont val="宋体"/>
        <charset val="134"/>
      </rPr>
      <t>合计</t>
    </r>
  </si>
  <si>
    <r>
      <rPr>
        <b/>
        <sz val="12"/>
        <color theme="1"/>
        <rFont val="宋体"/>
        <charset val="134"/>
      </rPr>
      <t>一</t>
    </r>
  </si>
  <si>
    <r>
      <rPr>
        <b/>
        <sz val="12"/>
        <color theme="1"/>
        <rFont val="宋体"/>
        <charset val="134"/>
      </rPr>
      <t>工程费用</t>
    </r>
  </si>
  <si>
    <r>
      <rPr>
        <b/>
        <sz val="11"/>
        <color indexed="8"/>
        <rFont val="宋体"/>
        <charset val="134"/>
      </rPr>
      <t>建安费</t>
    </r>
  </si>
  <si>
    <r>
      <rPr>
        <b/>
        <sz val="11"/>
        <color indexed="8"/>
        <rFont val="宋体"/>
        <charset val="134"/>
      </rPr>
      <t>装饰装修工程</t>
    </r>
  </si>
  <si>
    <t>1.1.1</t>
  </si>
  <si>
    <r>
      <rPr>
        <sz val="11"/>
        <color indexed="8"/>
        <rFont val="宋体"/>
        <charset val="134"/>
      </rPr>
      <t>拆除工程</t>
    </r>
  </si>
  <si>
    <t>1.1.2</t>
  </si>
  <si>
    <r>
      <rPr>
        <sz val="11"/>
        <color indexed="8"/>
        <rFont val="宋体"/>
        <charset val="134"/>
      </rPr>
      <t>装修工程</t>
    </r>
  </si>
  <si>
    <r>
      <rPr>
        <b/>
        <sz val="11"/>
        <color indexed="8"/>
        <rFont val="宋体"/>
        <charset val="134"/>
      </rPr>
      <t>安装工程</t>
    </r>
  </si>
  <si>
    <t>1.2.1</t>
  </si>
  <si>
    <r>
      <rPr>
        <sz val="11"/>
        <color indexed="8"/>
        <rFont val="宋体"/>
        <charset val="134"/>
      </rPr>
      <t>电气工程</t>
    </r>
  </si>
  <si>
    <t>1.2.2</t>
  </si>
  <si>
    <r>
      <rPr>
        <sz val="11"/>
        <color indexed="8"/>
        <rFont val="宋体"/>
        <charset val="134"/>
      </rPr>
      <t>智能化工程</t>
    </r>
  </si>
  <si>
    <t>1.2.3</t>
  </si>
  <si>
    <r>
      <rPr>
        <sz val="11"/>
        <color indexed="8"/>
        <rFont val="宋体"/>
        <charset val="134"/>
      </rPr>
      <t>消防工程</t>
    </r>
  </si>
  <si>
    <t>1.2.4</t>
  </si>
  <si>
    <r>
      <rPr>
        <sz val="11"/>
        <color indexed="8"/>
        <rFont val="宋体"/>
        <charset val="134"/>
      </rPr>
      <t>给排水工程</t>
    </r>
  </si>
  <si>
    <t>1.2.5</t>
  </si>
  <si>
    <r>
      <rPr>
        <sz val="11"/>
        <color indexed="8"/>
        <rFont val="宋体"/>
        <charset val="134"/>
      </rPr>
      <t>暖通工程</t>
    </r>
  </si>
  <si>
    <t>1.2.6</t>
  </si>
  <si>
    <r>
      <rPr>
        <sz val="11"/>
        <color indexed="8"/>
        <rFont val="宋体"/>
        <charset val="134"/>
      </rPr>
      <t>设备购置</t>
    </r>
  </si>
  <si>
    <t>二</t>
  </si>
  <si>
    <t>工程建设其他费用</t>
  </si>
  <si>
    <r>
      <rPr>
        <b/>
        <sz val="11"/>
        <color indexed="8"/>
        <rFont val="宋体"/>
        <charset val="134"/>
      </rPr>
      <t>建设管理费</t>
    </r>
  </si>
  <si>
    <r>
      <rPr>
        <sz val="11"/>
        <color indexed="8"/>
        <rFont val="宋体"/>
        <charset val="134"/>
      </rPr>
      <t>项目建设管理费</t>
    </r>
  </si>
  <si>
    <r>
      <rPr>
        <sz val="11"/>
        <color indexed="8"/>
        <rFont val="宋体"/>
        <charset val="134"/>
      </rPr>
      <t>施工图设计文件审查费</t>
    </r>
  </si>
  <si>
    <r>
      <rPr>
        <sz val="11"/>
        <color indexed="8"/>
        <rFont val="宋体"/>
        <charset val="134"/>
      </rPr>
      <t>招标代理服务费</t>
    </r>
  </si>
  <si>
    <t>1.3.1</t>
  </si>
  <si>
    <r>
      <rPr>
        <sz val="11"/>
        <color indexed="8"/>
        <rFont val="宋体"/>
        <charset val="134"/>
      </rPr>
      <t>工程招标</t>
    </r>
  </si>
  <si>
    <t>1.3.2</t>
  </si>
  <si>
    <r>
      <rPr>
        <sz val="11"/>
        <color indexed="8"/>
        <rFont val="宋体"/>
        <charset val="134"/>
      </rPr>
      <t>货物招标</t>
    </r>
  </si>
  <si>
    <r>
      <rPr>
        <sz val="11"/>
        <color indexed="8"/>
        <rFont val="宋体"/>
        <charset val="134"/>
      </rPr>
      <t>工程实施阶段造价咨询费</t>
    </r>
  </si>
  <si>
    <t>1.4.1</t>
  </si>
  <si>
    <r>
      <rPr>
        <sz val="11"/>
        <color indexed="8"/>
        <rFont val="宋体"/>
        <charset val="134"/>
      </rPr>
      <t>控制价编制造价咨询服务费</t>
    </r>
  </si>
  <si>
    <t>1.4.2</t>
  </si>
  <si>
    <r>
      <rPr>
        <sz val="11"/>
        <color indexed="8"/>
        <rFont val="宋体"/>
        <charset val="134"/>
      </rPr>
      <t>施工过程的造价咨询服务费</t>
    </r>
  </si>
  <si>
    <t>1.4.3</t>
  </si>
  <si>
    <r>
      <rPr>
        <sz val="11"/>
        <color indexed="8"/>
        <rFont val="宋体"/>
        <charset val="134"/>
      </rPr>
      <t>竣工结算审核费</t>
    </r>
  </si>
  <si>
    <r>
      <rPr>
        <sz val="11"/>
        <color indexed="8"/>
        <rFont val="宋体"/>
        <charset val="134"/>
      </rPr>
      <t>工程建设施工阶段监理费</t>
    </r>
  </si>
  <si>
    <r>
      <rPr>
        <b/>
        <sz val="11"/>
        <color indexed="8"/>
        <rFont val="宋体"/>
        <charset val="134"/>
      </rPr>
      <t>建设用地费用</t>
    </r>
  </si>
  <si>
    <r>
      <rPr>
        <b/>
        <sz val="11"/>
        <color indexed="8"/>
        <rFont val="宋体"/>
        <charset val="134"/>
      </rPr>
      <t>建设项目前期工作咨询费</t>
    </r>
  </si>
  <si>
    <r>
      <rPr>
        <sz val="11"/>
        <color indexed="8"/>
        <rFont val="宋体"/>
        <charset val="134"/>
      </rPr>
      <t>实施方案编制</t>
    </r>
  </si>
  <si>
    <r>
      <rPr>
        <sz val="11"/>
        <color indexed="8"/>
        <rFont val="宋体"/>
        <charset val="134"/>
      </rPr>
      <t>实施方案评审</t>
    </r>
  </si>
  <si>
    <r>
      <rPr>
        <b/>
        <sz val="11"/>
        <color indexed="8"/>
        <rFont val="宋体"/>
        <charset val="134"/>
      </rPr>
      <t>设计费</t>
    </r>
  </si>
  <si>
    <r>
      <rPr>
        <sz val="11"/>
        <color indexed="8"/>
        <rFont val="宋体"/>
        <charset val="134"/>
      </rPr>
      <t>工程设计费</t>
    </r>
  </si>
  <si>
    <t>4.1.1</t>
  </si>
  <si>
    <r>
      <rPr>
        <sz val="11"/>
        <color indexed="8"/>
        <rFont val="宋体"/>
        <charset val="134"/>
      </rPr>
      <t>基本设计费</t>
    </r>
  </si>
  <si>
    <r>
      <rPr>
        <b/>
        <sz val="11"/>
        <color indexed="8"/>
        <rFont val="宋体"/>
        <charset val="134"/>
      </rPr>
      <t>环境影响评价费</t>
    </r>
  </si>
  <si>
    <r>
      <rPr>
        <sz val="11"/>
        <color indexed="8"/>
        <rFont val="宋体"/>
        <charset val="134"/>
      </rPr>
      <t>编制环境影响报告表</t>
    </r>
  </si>
  <si>
    <r>
      <rPr>
        <b/>
        <sz val="11"/>
        <color indexed="8"/>
        <rFont val="宋体"/>
        <charset val="134"/>
      </rPr>
      <t>城市建筑垃圾处置费</t>
    </r>
  </si>
  <si>
    <r>
      <rPr>
        <b/>
        <sz val="11"/>
        <color indexed="8"/>
        <rFont val="宋体"/>
        <charset val="134"/>
      </rPr>
      <t>其他费用</t>
    </r>
  </si>
  <si>
    <r>
      <rPr>
        <sz val="11"/>
        <color indexed="8"/>
        <rFont val="宋体"/>
        <charset val="134"/>
      </rPr>
      <t>检验试验费</t>
    </r>
  </si>
  <si>
    <r>
      <rPr>
        <b/>
        <sz val="11"/>
        <color indexed="8"/>
        <rFont val="宋体"/>
        <charset val="134"/>
      </rPr>
      <t>安全生产责任保险</t>
    </r>
  </si>
  <si>
    <t>三</t>
  </si>
  <si>
    <t>预备费</t>
  </si>
  <si>
    <t>四</t>
  </si>
  <si>
    <t>工程总投资</t>
  </si>
</sst>
</file>

<file path=xl/styles.xml><?xml version="1.0" encoding="utf-8"?>
<styleSheet xmlns="http://schemas.openxmlformats.org/spreadsheetml/2006/main">
  <numFmts count="9">
    <numFmt numFmtId="176" formatCode="0_);[Red]\(0\)"/>
    <numFmt numFmtId="177" formatCode="0.0_ "/>
    <numFmt numFmtId="178" formatCode="0.00_);[Red]\(0.00\)"/>
    <numFmt numFmtId="179" formatCode="0_ "/>
    <numFmt numFmtId="43" formatCode="_ * #,##0.00_ ;_ * \-#,##0.00_ ;_ * &quot;-&quot;??_ ;_ @_ "/>
    <numFmt numFmtId="41" formatCode="_ * #,##0_ ;_ * \-#,##0_ ;_ * &quot;-&quot;_ ;_ @_ "/>
    <numFmt numFmtId="180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9" fillId="33" borderId="3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abSelected="1" workbookViewId="0">
      <pane ySplit="4" topLeftCell="A39" activePane="bottomLeft" state="frozen"/>
      <selection/>
      <selection pane="bottomLeft" activeCell="J6" sqref="J6"/>
    </sheetView>
  </sheetViews>
  <sheetFormatPr defaultColWidth="9" defaultRowHeight="13.8" outlineLevelCol="6"/>
  <cols>
    <col min="1" max="1" width="9" style="2"/>
    <col min="2" max="2" width="35.8888888888889" style="2" customWidth="1"/>
    <col min="3" max="3" width="10.8796296296296" style="2" customWidth="1"/>
    <col min="4" max="4" width="11.8888888888889" style="2"/>
    <col min="5" max="5" width="11.1296296296296" style="2" customWidth="1"/>
    <col min="6" max="6" width="11.4444444444444" style="2" customWidth="1"/>
    <col min="7" max="7" width="11.8888888888889" style="2"/>
    <col min="8" max="16384" width="9" style="2"/>
  </cols>
  <sheetData>
    <row r="1" ht="14.4" spans="1:1">
      <c r="A1" s="2" t="s">
        <v>0</v>
      </c>
    </row>
    <row r="2" ht="30" customHeight="1" spans="1:7">
      <c r="A2" s="3" t="s">
        <v>1</v>
      </c>
      <c r="B2" s="3"/>
      <c r="C2" s="3"/>
      <c r="D2" s="3"/>
      <c r="E2" s="3"/>
      <c r="F2" s="3"/>
      <c r="G2" s="3"/>
    </row>
    <row r="3" ht="20" customHeight="1" spans="1:7">
      <c r="A3" s="4" t="s">
        <v>2</v>
      </c>
      <c r="B3" s="4" t="s">
        <v>3</v>
      </c>
      <c r="C3" s="4" t="s">
        <v>4</v>
      </c>
      <c r="D3" s="4"/>
      <c r="E3" s="4"/>
      <c r="F3" s="4"/>
      <c r="G3" s="4"/>
    </row>
    <row r="4" ht="20" customHeight="1" spans="1:7">
      <c r="A4" s="5"/>
      <c r="B4" s="5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s="1" customFormat="1" ht="26" customHeight="1" spans="1:7">
      <c r="A5" s="6" t="s">
        <v>10</v>
      </c>
      <c r="B5" s="7" t="s">
        <v>11</v>
      </c>
      <c r="C5" s="8">
        <f>C6</f>
        <v>75.36519</v>
      </c>
      <c r="D5" s="9"/>
      <c r="E5" s="8">
        <f>E6</f>
        <v>224.631141</v>
      </c>
      <c r="F5" s="9"/>
      <c r="G5" s="9">
        <f>SUM(C5:F5)</f>
        <v>299.996331</v>
      </c>
    </row>
    <row r="6" s="1" customFormat="1" ht="25" customHeight="1" spans="1:7">
      <c r="A6" s="10">
        <v>1</v>
      </c>
      <c r="B6" s="11" t="s">
        <v>12</v>
      </c>
      <c r="C6" s="12">
        <f>C7</f>
        <v>75.36519</v>
      </c>
      <c r="D6" s="6"/>
      <c r="E6" s="9">
        <f>E10</f>
        <v>224.631141</v>
      </c>
      <c r="F6" s="9"/>
      <c r="G6" s="9">
        <f t="shared" ref="G6:G16" si="0">SUM(C6:F6)</f>
        <v>299.996331</v>
      </c>
    </row>
    <row r="7" s="1" customFormat="1" ht="37" customHeight="1" spans="1:7">
      <c r="A7" s="13">
        <v>1.1</v>
      </c>
      <c r="B7" s="14" t="s">
        <v>13</v>
      </c>
      <c r="C7" s="12">
        <f>C8+C9</f>
        <v>75.36519</v>
      </c>
      <c r="D7" s="6"/>
      <c r="E7" s="9"/>
      <c r="F7" s="9"/>
      <c r="G7" s="9">
        <f t="shared" si="0"/>
        <v>75.36519</v>
      </c>
    </row>
    <row r="8" ht="37" customHeight="1" spans="1:7">
      <c r="A8" s="15" t="s">
        <v>14</v>
      </c>
      <c r="B8" s="16" t="s">
        <v>15</v>
      </c>
      <c r="C8" s="17">
        <f>30335.09/10000</f>
        <v>3.033509</v>
      </c>
      <c r="D8" s="18"/>
      <c r="E8" s="22"/>
      <c r="F8" s="22"/>
      <c r="G8" s="22">
        <f t="shared" si="0"/>
        <v>3.033509</v>
      </c>
    </row>
    <row r="9" ht="37" customHeight="1" spans="1:7">
      <c r="A9" s="15" t="s">
        <v>16</v>
      </c>
      <c r="B9" s="16" t="s">
        <v>17</v>
      </c>
      <c r="C9" s="17">
        <f>723316.81/10000</f>
        <v>72.331681</v>
      </c>
      <c r="D9" s="18"/>
      <c r="E9" s="22"/>
      <c r="F9" s="22"/>
      <c r="G9" s="22">
        <f t="shared" si="0"/>
        <v>72.331681</v>
      </c>
    </row>
    <row r="10" s="1" customFormat="1" ht="37" customHeight="1" spans="1:7">
      <c r="A10" s="13">
        <v>1.2</v>
      </c>
      <c r="B10" s="14" t="s">
        <v>18</v>
      </c>
      <c r="C10" s="8"/>
      <c r="D10" s="6"/>
      <c r="E10" s="12">
        <f>E11+E12+E13+E14+E15+E16</f>
        <v>224.631141</v>
      </c>
      <c r="F10" s="9"/>
      <c r="G10" s="9">
        <f t="shared" si="0"/>
        <v>224.631141</v>
      </c>
    </row>
    <row r="11" ht="37" customHeight="1" spans="1:7">
      <c r="A11" s="15" t="s">
        <v>19</v>
      </c>
      <c r="B11" s="16" t="s">
        <v>20</v>
      </c>
      <c r="C11" s="19"/>
      <c r="D11" s="18"/>
      <c r="E11" s="17">
        <f>201049.36/10000</f>
        <v>20.104936</v>
      </c>
      <c r="F11" s="22"/>
      <c r="G11" s="22">
        <f t="shared" si="0"/>
        <v>20.104936</v>
      </c>
    </row>
    <row r="12" ht="37" customHeight="1" spans="1:7">
      <c r="A12" s="15" t="s">
        <v>21</v>
      </c>
      <c r="B12" s="16" t="s">
        <v>22</v>
      </c>
      <c r="C12" s="19"/>
      <c r="D12" s="18"/>
      <c r="E12" s="17">
        <f>745537.58/10000</f>
        <v>74.553758</v>
      </c>
      <c r="F12" s="22"/>
      <c r="G12" s="22">
        <f t="shared" si="0"/>
        <v>74.553758</v>
      </c>
    </row>
    <row r="13" ht="37" customHeight="1" spans="1:7">
      <c r="A13" s="15" t="s">
        <v>23</v>
      </c>
      <c r="B13" s="16" t="s">
        <v>24</v>
      </c>
      <c r="C13" s="19"/>
      <c r="D13" s="18"/>
      <c r="E13" s="17">
        <f>146699.54/10000</f>
        <v>14.669954</v>
      </c>
      <c r="F13" s="22"/>
      <c r="G13" s="22">
        <f t="shared" si="0"/>
        <v>14.669954</v>
      </c>
    </row>
    <row r="14" ht="37" customHeight="1" spans="1:7">
      <c r="A14" s="15" t="s">
        <v>25</v>
      </c>
      <c r="B14" s="16" t="s">
        <v>26</v>
      </c>
      <c r="C14" s="19"/>
      <c r="D14" s="18"/>
      <c r="E14" s="17">
        <f>19059.99/10000</f>
        <v>1.905999</v>
      </c>
      <c r="F14" s="22"/>
      <c r="G14" s="22">
        <f t="shared" si="0"/>
        <v>1.905999</v>
      </c>
    </row>
    <row r="15" ht="37" customHeight="1" spans="1:7">
      <c r="A15" s="15" t="s">
        <v>27</v>
      </c>
      <c r="B15" s="16" t="s">
        <v>28</v>
      </c>
      <c r="C15" s="19"/>
      <c r="D15" s="18"/>
      <c r="E15" s="17">
        <f>139957.15/10000</f>
        <v>13.995715</v>
      </c>
      <c r="F15" s="22"/>
      <c r="G15" s="22">
        <f t="shared" si="0"/>
        <v>13.995715</v>
      </c>
    </row>
    <row r="16" ht="37" customHeight="1" spans="1:7">
      <c r="A16" s="15" t="s">
        <v>29</v>
      </c>
      <c r="B16" s="16" t="s">
        <v>30</v>
      </c>
      <c r="C16" s="19"/>
      <c r="D16" s="18"/>
      <c r="E16" s="17">
        <f>994007.79/10000</f>
        <v>99.400779</v>
      </c>
      <c r="F16" s="22"/>
      <c r="G16" s="22">
        <f t="shared" si="0"/>
        <v>99.400779</v>
      </c>
    </row>
    <row r="17" s="1" customFormat="1" ht="25" customHeight="1" spans="1:7">
      <c r="A17" s="20" t="s">
        <v>31</v>
      </c>
      <c r="B17" s="21" t="s">
        <v>32</v>
      </c>
      <c r="C17" s="8"/>
      <c r="D17" s="9"/>
      <c r="E17" s="9"/>
      <c r="F17" s="8">
        <f>SUM(F18,F29,F30,F33,F36,F38,F39,F41)</f>
        <v>33.2581060603632</v>
      </c>
      <c r="G17" s="8">
        <f>F17</f>
        <v>33.2581060603632</v>
      </c>
    </row>
    <row r="18" s="1" customFormat="1" ht="37" customHeight="1" spans="1:7">
      <c r="A18" s="10">
        <v>1</v>
      </c>
      <c r="B18" s="14" t="s">
        <v>33</v>
      </c>
      <c r="C18" s="8"/>
      <c r="D18" s="6"/>
      <c r="E18" s="12"/>
      <c r="F18" s="23">
        <v>18.0858381099992</v>
      </c>
      <c r="G18" s="24">
        <f t="shared" ref="G18:G41" si="1">F18</f>
        <v>18.0858381099992</v>
      </c>
    </row>
    <row r="19" ht="37" customHeight="1" spans="1:7">
      <c r="A19" s="15">
        <v>1.1</v>
      </c>
      <c r="B19" s="16" t="s">
        <v>34</v>
      </c>
      <c r="C19" s="19"/>
      <c r="D19" s="18"/>
      <c r="E19" s="17"/>
      <c r="F19" s="25">
        <v>6.86274509803922</v>
      </c>
      <c r="G19" s="26">
        <f t="shared" si="1"/>
        <v>6.86274509803922</v>
      </c>
    </row>
    <row r="20" ht="37" customHeight="1" spans="1:7">
      <c r="A20" s="15">
        <v>1.2</v>
      </c>
      <c r="B20" s="16" t="s">
        <v>35</v>
      </c>
      <c r="C20" s="19"/>
      <c r="D20" s="18"/>
      <c r="E20" s="17"/>
      <c r="F20" s="25">
        <v>0.7</v>
      </c>
      <c r="G20" s="26">
        <f t="shared" si="1"/>
        <v>0.7</v>
      </c>
    </row>
    <row r="21" ht="37" customHeight="1" spans="1:7">
      <c r="A21" s="15">
        <v>1.3</v>
      </c>
      <c r="B21" s="16" t="s">
        <v>36</v>
      </c>
      <c r="C21" s="19"/>
      <c r="D21" s="18"/>
      <c r="E21" s="17"/>
      <c r="F21" s="25">
        <v>1.209587055768</v>
      </c>
      <c r="G21" s="26">
        <f t="shared" si="1"/>
        <v>1.209587055768</v>
      </c>
    </row>
    <row r="22" ht="37" customHeight="1" spans="1:7">
      <c r="A22" s="15" t="s">
        <v>37</v>
      </c>
      <c r="B22" s="16" t="s">
        <v>38</v>
      </c>
      <c r="C22" s="19"/>
      <c r="D22" s="18"/>
      <c r="E22" s="17"/>
      <c r="F22" s="25">
        <v>1.209587055768</v>
      </c>
      <c r="G22" s="26">
        <f t="shared" si="1"/>
        <v>1.209587055768</v>
      </c>
    </row>
    <row r="23" ht="37" customHeight="1" spans="1:7">
      <c r="A23" s="15" t="s">
        <v>39</v>
      </c>
      <c r="B23" s="16" t="s">
        <v>40</v>
      </c>
      <c r="C23" s="19"/>
      <c r="D23" s="18"/>
      <c r="E23" s="17"/>
      <c r="F23" s="27">
        <v>0</v>
      </c>
      <c r="G23" s="28">
        <f t="shared" si="1"/>
        <v>0</v>
      </c>
    </row>
    <row r="24" ht="37" customHeight="1" spans="1:7">
      <c r="A24" s="15">
        <v>1.4</v>
      </c>
      <c r="B24" s="16" t="s">
        <v>41</v>
      </c>
      <c r="C24" s="19"/>
      <c r="D24" s="18"/>
      <c r="E24" s="17"/>
      <c r="F24" s="25">
        <v>3.1199618424</v>
      </c>
      <c r="G24" s="26">
        <f t="shared" si="1"/>
        <v>3.1199618424</v>
      </c>
    </row>
    <row r="25" ht="37" customHeight="1" spans="1:7">
      <c r="A25" s="15" t="s">
        <v>42</v>
      </c>
      <c r="B25" s="16" t="s">
        <v>43</v>
      </c>
      <c r="C25" s="19"/>
      <c r="D25" s="18"/>
      <c r="E25" s="17"/>
      <c r="F25" s="25">
        <v>0.93598855272</v>
      </c>
      <c r="G25" s="26">
        <f t="shared" si="1"/>
        <v>0.93598855272</v>
      </c>
    </row>
    <row r="26" ht="37" customHeight="1" spans="1:7">
      <c r="A26" s="15" t="s">
        <v>44</v>
      </c>
      <c r="B26" s="16" t="s">
        <v>45</v>
      </c>
      <c r="C26" s="19"/>
      <c r="D26" s="18"/>
      <c r="E26" s="17"/>
      <c r="F26" s="25">
        <v>1.24798473696</v>
      </c>
      <c r="G26" s="26">
        <f t="shared" si="1"/>
        <v>1.24798473696</v>
      </c>
    </row>
    <row r="27" ht="37" customHeight="1" spans="1:7">
      <c r="A27" s="15" t="s">
        <v>46</v>
      </c>
      <c r="B27" s="16" t="s">
        <v>47</v>
      </c>
      <c r="C27" s="19"/>
      <c r="D27" s="18"/>
      <c r="E27" s="17"/>
      <c r="F27" s="25">
        <v>0.93598855272</v>
      </c>
      <c r="G27" s="26">
        <f t="shared" si="1"/>
        <v>0.93598855272</v>
      </c>
    </row>
    <row r="28" ht="37" customHeight="1" spans="1:7">
      <c r="A28" s="15">
        <v>1.5</v>
      </c>
      <c r="B28" s="16" t="s">
        <v>48</v>
      </c>
      <c r="C28" s="19"/>
      <c r="D28" s="18"/>
      <c r="E28" s="17"/>
      <c r="F28" s="25">
        <v>6.193544113792</v>
      </c>
      <c r="G28" s="26">
        <f t="shared" si="1"/>
        <v>6.193544113792</v>
      </c>
    </row>
    <row r="29" s="1" customFormat="1" ht="37" customHeight="1" spans="1:7">
      <c r="A29" s="10">
        <v>2</v>
      </c>
      <c r="B29" s="14" t="s">
        <v>49</v>
      </c>
      <c r="C29" s="8"/>
      <c r="D29" s="6"/>
      <c r="E29" s="12"/>
      <c r="F29" s="29">
        <v>0</v>
      </c>
      <c r="G29" s="30">
        <f t="shared" si="1"/>
        <v>0</v>
      </c>
    </row>
    <row r="30" s="1" customFormat="1" ht="37" customHeight="1" spans="1:7">
      <c r="A30" s="10">
        <v>3</v>
      </c>
      <c r="B30" s="14" t="s">
        <v>50</v>
      </c>
      <c r="C30" s="8"/>
      <c r="D30" s="6"/>
      <c r="E30" s="12"/>
      <c r="F30" s="23">
        <v>2.5</v>
      </c>
      <c r="G30" s="24">
        <f t="shared" si="1"/>
        <v>2.5</v>
      </c>
    </row>
    <row r="31" ht="37" customHeight="1" spans="1:7">
      <c r="A31" s="15">
        <v>3.1</v>
      </c>
      <c r="B31" s="16" t="s">
        <v>51</v>
      </c>
      <c r="C31" s="19"/>
      <c r="D31" s="18"/>
      <c r="E31" s="17"/>
      <c r="F31" s="25">
        <v>2.5</v>
      </c>
      <c r="G31" s="26">
        <f t="shared" si="1"/>
        <v>2.5</v>
      </c>
    </row>
    <row r="32" ht="37" customHeight="1" spans="1:7">
      <c r="A32" s="15">
        <v>3.2</v>
      </c>
      <c r="B32" s="16" t="s">
        <v>52</v>
      </c>
      <c r="C32" s="19"/>
      <c r="D32" s="18"/>
      <c r="E32" s="17"/>
      <c r="F32" s="31">
        <v>0</v>
      </c>
      <c r="G32" s="28">
        <f t="shared" si="1"/>
        <v>0</v>
      </c>
    </row>
    <row r="33" s="1" customFormat="1" ht="37" customHeight="1" spans="1:7">
      <c r="A33" s="10">
        <v>4</v>
      </c>
      <c r="B33" s="14" t="s">
        <v>53</v>
      </c>
      <c r="C33" s="8"/>
      <c r="D33" s="6"/>
      <c r="E33" s="12"/>
      <c r="F33" s="23">
        <v>10.736279495364</v>
      </c>
      <c r="G33" s="24">
        <f t="shared" si="1"/>
        <v>10.736279495364</v>
      </c>
    </row>
    <row r="34" ht="37" customHeight="1" spans="1:7">
      <c r="A34" s="15">
        <v>4.1</v>
      </c>
      <c r="B34" s="16" t="s">
        <v>54</v>
      </c>
      <c r="C34" s="19"/>
      <c r="D34" s="18"/>
      <c r="E34" s="17"/>
      <c r="F34" s="25">
        <v>10.736279495364</v>
      </c>
      <c r="G34" s="26">
        <f t="shared" si="1"/>
        <v>10.736279495364</v>
      </c>
    </row>
    <row r="35" ht="37" customHeight="1" spans="1:7">
      <c r="A35" s="15" t="s">
        <v>55</v>
      </c>
      <c r="B35" s="16" t="s">
        <v>56</v>
      </c>
      <c r="C35" s="19"/>
      <c r="D35" s="18"/>
      <c r="E35" s="17"/>
      <c r="F35" s="25">
        <v>10.736279495364</v>
      </c>
      <c r="G35" s="26">
        <f t="shared" si="1"/>
        <v>10.736279495364</v>
      </c>
    </row>
    <row r="36" s="1" customFormat="1" ht="37" customHeight="1" spans="1:7">
      <c r="A36" s="10">
        <v>5</v>
      </c>
      <c r="B36" s="14" t="s">
        <v>57</v>
      </c>
      <c r="C36" s="8"/>
      <c r="D36" s="6"/>
      <c r="E36" s="12"/>
      <c r="F36" s="29">
        <v>0</v>
      </c>
      <c r="G36" s="30">
        <f t="shared" si="1"/>
        <v>0</v>
      </c>
    </row>
    <row r="37" ht="37" customHeight="1" spans="1:7">
      <c r="A37" s="15">
        <v>5.1</v>
      </c>
      <c r="B37" s="16" t="s">
        <v>58</v>
      </c>
      <c r="C37" s="19"/>
      <c r="D37" s="18"/>
      <c r="E37" s="17"/>
      <c r="F37" s="27">
        <v>0</v>
      </c>
      <c r="G37" s="32">
        <f t="shared" si="1"/>
        <v>0</v>
      </c>
    </row>
    <row r="38" s="1" customFormat="1" ht="37" customHeight="1" spans="1:7">
      <c r="A38" s="10">
        <v>6</v>
      </c>
      <c r="B38" s="14" t="s">
        <v>59</v>
      </c>
      <c r="C38" s="8"/>
      <c r="D38" s="6"/>
      <c r="E38" s="12"/>
      <c r="F38" s="23">
        <v>0.4360068</v>
      </c>
      <c r="G38" s="24">
        <f t="shared" si="1"/>
        <v>0.4360068</v>
      </c>
    </row>
    <row r="39" s="1" customFormat="1" ht="37" customHeight="1" spans="1:7">
      <c r="A39" s="10">
        <v>7</v>
      </c>
      <c r="B39" s="14" t="s">
        <v>60</v>
      </c>
      <c r="C39" s="8"/>
      <c r="D39" s="6"/>
      <c r="E39" s="12"/>
      <c r="F39" s="23">
        <v>0.899988993</v>
      </c>
      <c r="G39" s="24">
        <f t="shared" si="1"/>
        <v>0.899988993</v>
      </c>
    </row>
    <row r="40" ht="37" customHeight="1" spans="1:7">
      <c r="A40" s="15">
        <v>7.1</v>
      </c>
      <c r="B40" s="16" t="s">
        <v>61</v>
      </c>
      <c r="C40" s="19"/>
      <c r="D40" s="18"/>
      <c r="E40" s="17"/>
      <c r="F40" s="25">
        <v>0.899988993</v>
      </c>
      <c r="G40" s="26">
        <f t="shared" si="1"/>
        <v>0.899988993</v>
      </c>
    </row>
    <row r="41" s="1" customFormat="1" ht="37" customHeight="1" spans="1:7">
      <c r="A41" s="10">
        <v>8</v>
      </c>
      <c r="B41" s="14" t="s">
        <v>62</v>
      </c>
      <c r="C41" s="8"/>
      <c r="D41" s="6"/>
      <c r="E41" s="12"/>
      <c r="F41" s="23">
        <v>0.599992662</v>
      </c>
      <c r="G41" s="24">
        <f t="shared" si="1"/>
        <v>0.599992662</v>
      </c>
    </row>
    <row r="42" s="1" customFormat="1" ht="28" customHeight="1" spans="1:7">
      <c r="A42" s="20" t="s">
        <v>63</v>
      </c>
      <c r="B42" s="21" t="s">
        <v>64</v>
      </c>
      <c r="C42" s="8"/>
      <c r="D42" s="9"/>
      <c r="E42" s="9"/>
      <c r="F42" s="8">
        <v>16.66</v>
      </c>
      <c r="G42" s="8">
        <v>16.66</v>
      </c>
    </row>
    <row r="43" s="1" customFormat="1" ht="30" customHeight="1" spans="1:7">
      <c r="A43" s="20" t="s">
        <v>65</v>
      </c>
      <c r="B43" s="21" t="s">
        <v>66</v>
      </c>
      <c r="C43" s="8">
        <f>SUM(C5,C17,C42)</f>
        <v>75.36519</v>
      </c>
      <c r="D43" s="8"/>
      <c r="E43" s="8">
        <f>SUM(E5,E17,E42)</f>
        <v>224.631141</v>
      </c>
      <c r="F43" s="8">
        <f>SUM(F5,F17,F42)</f>
        <v>49.9181060603632</v>
      </c>
      <c r="G43" s="8">
        <v>349.92</v>
      </c>
    </row>
  </sheetData>
  <mergeCells count="4">
    <mergeCell ref="A2:G2"/>
    <mergeCell ref="C3:G3"/>
    <mergeCell ref="A3:A4"/>
    <mergeCell ref="B3:B4"/>
  </mergeCells>
  <pageMargins left="0.751388888888889" right="0.751388888888889" top="1" bottom="1" header="0.5" footer="0.5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2025-07-24T07:38:00Z</dcterms:created>
  <dcterms:modified xsi:type="dcterms:W3CDTF">2025-09-22T17:13:11Z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D206BF6BA24E4452A6FFF5CAB9DE7848_11</vt:lpwstr>
  </property>
  <property fmtid="{D5CDD505-2E9C-101B-9397-08002B2CF9AE}" pid="3" name="KSOProductBuildVer">
    <vt:lpwstr>2052-11.8.2.10624</vt:lpwstr>
  </property>
</Properties>
</file>